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mc:AlternateContent xmlns:mc="http://schemas.openxmlformats.org/markup-compatibility/2006">
    <mc:Choice Requires="x15">
      <x15ac:absPath xmlns:x15ac="http://schemas.microsoft.com/office/spreadsheetml/2010/11/ac" url="C:\Users\mpain\AppData\Roaming\CEDMSTEMP\"/>
    </mc:Choice>
  </mc:AlternateContent>
  <bookViews>
    <workbookView xWindow="0" yWindow="0" windowWidth="37476" windowHeight="12588" activeTab="1"/>
  </bookViews>
  <sheets>
    <sheet name="Template" sheetId="3" r:id="rId1"/>
    <sheet name="Account Description" sheetId="2" r:id="rId2"/>
  </sheets>
  <definedNames>
    <definedName name="UNITS" localSheetId="0">Template!$J$14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8" i="3" l="1"/>
  <c r="J94" i="3"/>
  <c r="I94" i="3"/>
  <c r="J89" i="3"/>
  <c r="I89" i="3"/>
  <c r="H89" i="3"/>
  <c r="G89" i="3"/>
  <c r="F89" i="3"/>
  <c r="J87" i="3"/>
  <c r="I87" i="3"/>
  <c r="H87" i="3"/>
  <c r="G87" i="3"/>
  <c r="F87" i="3"/>
  <c r="J83" i="3"/>
  <c r="I83" i="3"/>
  <c r="H83" i="3"/>
  <c r="G83" i="3"/>
  <c r="G99" i="3" s="1"/>
  <c r="F83" i="3"/>
  <c r="J82" i="3"/>
  <c r="J98" i="3" s="1"/>
  <c r="I82" i="3"/>
  <c r="H82" i="3"/>
  <c r="H98" i="3" s="1"/>
  <c r="G82" i="3"/>
  <c r="F82" i="3"/>
  <c r="J81" i="3"/>
  <c r="I81" i="3"/>
  <c r="H81" i="3"/>
  <c r="G81" i="3"/>
  <c r="G97" i="3" s="1"/>
  <c r="F81" i="3"/>
  <c r="J80" i="3"/>
  <c r="J96" i="3" s="1"/>
  <c r="I80" i="3"/>
  <c r="H80" i="3"/>
  <c r="H96" i="3" s="1"/>
  <c r="G80" i="3"/>
  <c r="F80" i="3"/>
  <c r="J78" i="3"/>
  <c r="I78" i="3"/>
  <c r="H78" i="3"/>
  <c r="G78" i="3"/>
  <c r="H94" i="3" s="1"/>
  <c r="F78" i="3"/>
  <c r="J77" i="3"/>
  <c r="I77" i="3"/>
  <c r="H77" i="3"/>
  <c r="G77" i="3"/>
  <c r="F77" i="3"/>
  <c r="J76" i="3"/>
  <c r="I76" i="3"/>
  <c r="H76" i="3"/>
  <c r="G76" i="3"/>
  <c r="F76" i="3"/>
  <c r="J60" i="3"/>
  <c r="I60" i="3"/>
  <c r="H60" i="3"/>
  <c r="G60" i="3"/>
  <c r="F60" i="3"/>
  <c r="D60" i="3"/>
  <c r="E59" i="3"/>
  <c r="E58" i="3"/>
  <c r="E56" i="3"/>
  <c r="E55" i="3"/>
  <c r="E54" i="3"/>
  <c r="E53" i="3"/>
  <c r="E52" i="3"/>
  <c r="E51" i="3"/>
  <c r="E50" i="3"/>
  <c r="E49" i="3"/>
  <c r="E47" i="3"/>
  <c r="E46" i="3"/>
  <c r="E45" i="3"/>
  <c r="E44" i="3"/>
  <c r="E43" i="3"/>
  <c r="E42" i="3"/>
  <c r="E40" i="3"/>
  <c r="E39" i="3"/>
  <c r="E38" i="3"/>
  <c r="E37" i="3"/>
  <c r="E36" i="3"/>
  <c r="E35" i="3"/>
  <c r="E34" i="3"/>
  <c r="E33" i="3"/>
  <c r="J30" i="3"/>
  <c r="I30" i="3"/>
  <c r="H30" i="3"/>
  <c r="G30" i="3"/>
  <c r="G61" i="3" s="1"/>
  <c r="F30" i="3"/>
  <c r="F61" i="3" s="1"/>
  <c r="E29" i="3"/>
  <c r="E28" i="3"/>
  <c r="E27" i="3"/>
  <c r="E26" i="3"/>
  <c r="E25" i="3"/>
  <c r="E24" i="3"/>
  <c r="E23" i="3"/>
  <c r="E21" i="3"/>
  <c r="I14" i="3"/>
  <c r="H14" i="3"/>
  <c r="E72" i="3" s="1"/>
  <c r="G14" i="3"/>
  <c r="F14" i="3"/>
  <c r="E71" i="3" s="1"/>
  <c r="E14" i="3"/>
  <c r="D14" i="3"/>
  <c r="E70" i="3" s="1"/>
  <c r="K13" i="3"/>
  <c r="J13" i="3"/>
  <c r="K12" i="3"/>
  <c r="J12" i="3"/>
  <c r="K11" i="3"/>
  <c r="J11" i="3"/>
  <c r="K10" i="3"/>
  <c r="J10" i="3"/>
  <c r="K9" i="3"/>
  <c r="J9" i="3"/>
  <c r="E87" i="3" l="1"/>
  <c r="F103" i="3" s="1"/>
  <c r="H103" i="3"/>
  <c r="H97" i="3"/>
  <c r="H61" i="3"/>
  <c r="I61" i="3"/>
  <c r="J61" i="3"/>
  <c r="I96" i="3"/>
  <c r="H99" i="3"/>
  <c r="J105" i="3"/>
  <c r="E81" i="3"/>
  <c r="F97" i="3" s="1"/>
  <c r="K14" i="3"/>
  <c r="D20" i="3" s="1"/>
  <c r="E20" i="3" s="1"/>
  <c r="E78" i="3"/>
  <c r="F94" i="3" s="1"/>
  <c r="E80" i="3"/>
  <c r="F96" i="3" s="1"/>
  <c r="E82" i="3"/>
  <c r="F98" i="3" s="1"/>
  <c r="E89" i="3"/>
  <c r="F105" i="3" s="1"/>
  <c r="J14" i="3"/>
  <c r="E73" i="3" s="1"/>
  <c r="F70" i="3" s="1"/>
  <c r="G115" i="3"/>
  <c r="F84" i="3"/>
  <c r="G84" i="3"/>
  <c r="G105" i="3"/>
  <c r="E60" i="3"/>
  <c r="H84" i="3"/>
  <c r="I99" i="3"/>
  <c r="H105" i="3"/>
  <c r="J99" i="3"/>
  <c r="I105" i="3"/>
  <c r="J84" i="3"/>
  <c r="I97" i="3"/>
  <c r="E83" i="3"/>
  <c r="J97" i="3"/>
  <c r="I103" i="3"/>
  <c r="F79" i="3"/>
  <c r="G93" i="3"/>
  <c r="J103" i="3"/>
  <c r="I84" i="3"/>
  <c r="G103" i="3"/>
  <c r="G79" i="3"/>
  <c r="H93" i="3"/>
  <c r="G98" i="3"/>
  <c r="H79" i="3"/>
  <c r="I93" i="3"/>
  <c r="I79" i="3"/>
  <c r="J93" i="3"/>
  <c r="G96" i="3"/>
  <c r="J79" i="3"/>
  <c r="G94" i="3"/>
  <c r="D30" i="3" l="1"/>
  <c r="D61" i="3" s="1"/>
  <c r="E84" i="3"/>
  <c r="F100" i="3" s="1"/>
  <c r="H121" i="3"/>
  <c r="E114" i="3"/>
  <c r="F113" i="3"/>
  <c r="H119" i="3"/>
  <c r="F119" i="3"/>
  <c r="G109" i="3"/>
  <c r="J121" i="3"/>
  <c r="J109" i="3"/>
  <c r="E121" i="3"/>
  <c r="E113" i="3"/>
  <c r="G110" i="3"/>
  <c r="E119" i="3"/>
  <c r="J115" i="3"/>
  <c r="I110" i="3"/>
  <c r="G112" i="3"/>
  <c r="H113" i="3"/>
  <c r="I121" i="3"/>
  <c r="G121" i="3"/>
  <c r="I119" i="3"/>
  <c r="F71" i="3"/>
  <c r="F110" i="3"/>
  <c r="J112" i="3"/>
  <c r="J114" i="3"/>
  <c r="G114" i="3"/>
  <c r="G119" i="3"/>
  <c r="F72" i="3"/>
  <c r="H109" i="3"/>
  <c r="H112" i="3"/>
  <c r="H114" i="3"/>
  <c r="J110" i="3"/>
  <c r="J113" i="3"/>
  <c r="I115" i="3"/>
  <c r="J119" i="3"/>
  <c r="F109" i="3"/>
  <c r="F114" i="3"/>
  <c r="H110" i="3"/>
  <c r="G113" i="3"/>
  <c r="F112" i="3"/>
  <c r="E112" i="3"/>
  <c r="I109" i="3"/>
  <c r="E110" i="3"/>
  <c r="F121" i="3"/>
  <c r="F115" i="3"/>
  <c r="I113" i="3"/>
  <c r="H115" i="3"/>
  <c r="I114" i="3"/>
  <c r="I112" i="3"/>
  <c r="E116" i="3"/>
  <c r="E120" i="3" s="1"/>
  <c r="E88" i="3"/>
  <c r="H88" i="3"/>
  <c r="H116" i="3"/>
  <c r="H120" i="3" s="1"/>
  <c r="H100" i="3"/>
  <c r="H111" i="3"/>
  <c r="H85" i="3"/>
  <c r="H95" i="3"/>
  <c r="E76" i="3"/>
  <c r="E77" i="3"/>
  <c r="E30" i="3"/>
  <c r="E61" i="3" s="1"/>
  <c r="F99" i="3"/>
  <c r="E115" i="3"/>
  <c r="G88" i="3"/>
  <c r="G104" i="3" s="1"/>
  <c r="G116" i="3"/>
  <c r="G120" i="3" s="1"/>
  <c r="G100" i="3"/>
  <c r="I111" i="3"/>
  <c r="I85" i="3"/>
  <c r="I95" i="3"/>
  <c r="F111" i="3"/>
  <c r="F85" i="3"/>
  <c r="G111" i="3"/>
  <c r="G85" i="3"/>
  <c r="G95" i="3"/>
  <c r="J111" i="3"/>
  <c r="J85" i="3"/>
  <c r="J95" i="3"/>
  <c r="F116" i="3"/>
  <c r="F120" i="3" s="1"/>
  <c r="F88" i="3"/>
  <c r="I88" i="3"/>
  <c r="I100" i="3"/>
  <c r="I116" i="3"/>
  <c r="I120" i="3" s="1"/>
  <c r="J88" i="3"/>
  <c r="J104" i="3" s="1"/>
  <c r="J100" i="3"/>
  <c r="J116" i="3"/>
  <c r="J120" i="3" s="1"/>
  <c r="H104" i="3" l="1"/>
  <c r="F104" i="3"/>
  <c r="F73" i="3"/>
  <c r="G101" i="3"/>
  <c r="G117" i="3"/>
  <c r="J117" i="3"/>
  <c r="J101" i="3"/>
  <c r="F117" i="3"/>
  <c r="E109" i="3"/>
  <c r="F93" i="3"/>
  <c r="E79" i="3"/>
  <c r="I104" i="3"/>
  <c r="H101" i="3"/>
  <c r="H117" i="3"/>
  <c r="I101" i="3"/>
  <c r="I117" i="3"/>
  <c r="E111" i="3" l="1"/>
  <c r="E85" i="3"/>
  <c r="F95" i="3"/>
  <c r="E117" i="3" l="1"/>
  <c r="F101" i="3"/>
</calcChain>
</file>

<file path=xl/comments1.xml><?xml version="1.0" encoding="utf-8"?>
<comments xmlns="http://schemas.openxmlformats.org/spreadsheetml/2006/main">
  <authors>
    <author>Sunny Yu</author>
    <author>ckwok</author>
    <author>tmatovich</author>
  </authors>
  <commentList>
    <comment ref="E8" authorId="0" shapeId="0">
      <text>
        <r>
          <rPr>
            <sz val="9"/>
            <color indexed="81"/>
            <rFont val="Tahoma"/>
            <family val="2"/>
          </rPr>
          <t>Up to the non-profit to determine this rate based on key assumptions</t>
        </r>
      </text>
    </comment>
    <comment ref="G8" authorId="0" shapeId="0">
      <text>
        <r>
          <rPr>
            <sz val="9"/>
            <color indexed="81"/>
            <rFont val="Tahoma"/>
            <family val="2"/>
          </rPr>
          <t xml:space="preserve">Up to the non-profit to determine this rate based on key assumptions
</t>
        </r>
      </text>
    </comment>
    <comment ref="C17" authorId="0" shapeId="0">
      <text>
        <r>
          <rPr>
            <sz val="9"/>
            <color indexed="81"/>
            <rFont val="Tahoma"/>
            <family val="2"/>
          </rPr>
          <t xml:space="preserve">Manageable costs, denoted by rows showing "M",  are costs that are reasonably expected to be controlled or managed by the Provider, such costs include but are not necessarily limited to salaries, benefits, maintenance and administration.
Non-manageable costs, denoted by rows showing "NM", are costs that are not reasonably expected to be controlled or managed by the Provider, such costs include but are not necessarily limited to insurance and utilities
</t>
        </r>
      </text>
    </comment>
    <comment ref="B20" authorId="1" shapeId="0">
      <text>
        <r>
          <rPr>
            <sz val="9"/>
            <color indexed="81"/>
            <rFont val="Tahoma"/>
            <family val="2"/>
          </rPr>
          <t xml:space="preserve">Amounts paid by the resident, or on behalf of the resident, based on full occupancy with a separate offsetting vacancy loss expense.
</t>
        </r>
      </text>
    </comment>
    <comment ref="D20" authorId="0" shapeId="0">
      <text>
        <r>
          <rPr>
            <sz val="9"/>
            <color indexed="81"/>
            <rFont val="Tahoma"/>
            <family val="2"/>
          </rPr>
          <t xml:space="preserve">Carry over from Total Monthly rent from cell K14
</t>
        </r>
      </text>
    </comment>
    <comment ref="B21" authorId="1" shapeId="0">
      <text>
        <r>
          <rPr>
            <sz val="9"/>
            <color indexed="81"/>
            <rFont val="Tahoma"/>
            <family val="2"/>
          </rPr>
          <t xml:space="preserve">A projected expense expressed as a negative amount to allow for loss of Tenant Rent Revenue due to suite vacancies.
</t>
        </r>
      </text>
    </comment>
    <comment ref="B23" authorId="1" shapeId="0">
      <text>
        <r>
          <rPr>
            <sz val="9"/>
            <color indexed="81"/>
            <rFont val="Tahoma"/>
            <family val="2"/>
          </rPr>
          <t>Net revenue from rented commercial space (eg. Office or daycare spaces) to be contributed to the BC Housing funded operations.  Excludes commercial rent and the matching expense from ineligible space and rooftop lease revenue.</t>
        </r>
      </text>
    </comment>
    <comment ref="B24" authorId="1" shapeId="0">
      <text>
        <r>
          <rPr>
            <sz val="9"/>
            <color indexed="81"/>
            <rFont val="Tahoma"/>
            <family val="2"/>
          </rPr>
          <t xml:space="preserve">All revenues from laundry (pay per use machines or laundry service) </t>
        </r>
      </text>
    </comment>
    <comment ref="B25" authorId="1" shapeId="0">
      <text>
        <r>
          <rPr>
            <sz val="9"/>
            <color indexed="81"/>
            <rFont val="Tahoma"/>
            <family val="2"/>
          </rPr>
          <t>Revenues from leased spaces including rooftop lease revenue (eg. Office or daycare spaces)</t>
        </r>
      </text>
    </comment>
    <comment ref="B26" authorId="0" shapeId="0">
      <text>
        <r>
          <rPr>
            <sz val="9"/>
            <color indexed="81"/>
            <rFont val="Tahoma"/>
            <family val="2"/>
          </rPr>
          <t xml:space="preserve">Other revenue that does not fall into listed revenue categories, may include hydro or cable vision recovery from tenants (not included in Tenant Rent charges).
</t>
        </r>
      </text>
    </comment>
    <comment ref="B27" authorId="1" shapeId="0">
      <text>
        <r>
          <rPr>
            <sz val="9"/>
            <color indexed="81"/>
            <rFont val="Tahoma"/>
            <family val="2"/>
          </rPr>
          <t>All revenues from parking (tenants, employees, or parking spaces rented/leased to businesses or individuals outside of the building).</t>
        </r>
      </text>
    </comment>
    <comment ref="B28" authorId="1" shapeId="0">
      <text>
        <r>
          <rPr>
            <sz val="9"/>
            <color indexed="81"/>
            <rFont val="Tahoma"/>
            <family val="2"/>
          </rPr>
          <t xml:space="preserve">Revenues from rent paid by onsite building managers </t>
        </r>
      </text>
    </comment>
    <comment ref="B29" authorId="1" shapeId="0">
      <text>
        <r>
          <rPr>
            <sz val="9"/>
            <color indexed="81"/>
            <rFont val="Tahoma"/>
            <family val="2"/>
          </rPr>
          <t>Revenues from guest suite rental</t>
        </r>
      </text>
    </comment>
    <comment ref="B33" authorId="1" shapeId="0">
      <text>
        <r>
          <rPr>
            <sz val="9"/>
            <color indexed="81"/>
            <rFont val="Tahoma"/>
            <family val="2"/>
          </rPr>
          <t>TV, internet and phone costs for the project.</t>
        </r>
      </text>
    </comment>
    <comment ref="B34" authorId="1" shapeId="0">
      <text>
        <r>
          <rPr>
            <sz val="9"/>
            <color indexed="81"/>
            <rFont val="Tahoma"/>
            <family val="2"/>
          </rPr>
          <t>Electricity costs for project - includes common areas costs, electric heat or electric hot water costs.</t>
        </r>
      </text>
    </comment>
    <comment ref="B35" authorId="1" shapeId="0">
      <text>
        <r>
          <rPr>
            <sz val="9"/>
            <color indexed="81"/>
            <rFont val="Tahoma"/>
            <family val="2"/>
          </rPr>
          <t>Fuel costs for project.</t>
        </r>
      </text>
    </comment>
    <comment ref="B36" authorId="1" shapeId="0">
      <text>
        <r>
          <rPr>
            <sz val="9"/>
            <color indexed="81"/>
            <rFont val="Tahoma"/>
            <family val="2"/>
          </rPr>
          <t>Water costs for project - municipal water or sewer services, septic tank, sanitary system or well.</t>
        </r>
      </text>
    </comment>
    <comment ref="B37" authorId="1" shapeId="0">
      <text>
        <r>
          <rPr>
            <sz val="9"/>
            <color indexed="81"/>
            <rFont val="Tahoma"/>
            <family val="2"/>
          </rPr>
          <t>Insurance costs for the project.</t>
        </r>
      </text>
    </comment>
    <comment ref="B38" authorId="1" shapeId="0">
      <text>
        <r>
          <rPr>
            <sz val="9"/>
            <color indexed="81"/>
            <rFont val="Tahoma"/>
            <family val="2"/>
          </rPr>
          <t>Waste removal expenses (municipal garbage pick-up or private waste removal company).</t>
        </r>
      </text>
    </comment>
    <comment ref="B39" authorId="1" shapeId="0">
      <text>
        <r>
          <rPr>
            <sz val="9"/>
            <color indexed="81"/>
            <rFont val="Tahoma"/>
            <family val="2"/>
          </rPr>
          <t>Property taxes for project (do not use if project is exempt).</t>
        </r>
      </text>
    </comment>
    <comment ref="B40" authorId="1" shapeId="0">
      <text>
        <r>
          <rPr>
            <sz val="9"/>
            <color indexed="81"/>
            <rFont val="Tahoma"/>
            <family val="2"/>
          </rPr>
          <t>Building Managers (administration portion only), Front Desk staff, other building administration staff, wages and applicable benefits.</t>
        </r>
      </text>
    </comment>
    <comment ref="B42" authorId="1" shapeId="0">
      <text>
        <r>
          <rPr>
            <sz val="9"/>
            <color indexed="81"/>
            <rFont val="Tahoma"/>
            <family val="2"/>
          </rPr>
          <t>Agency administration charge - this fee will cover applicable head office staff (e.g. Executive Director and accounting), operating costs (e.g. portion of admin office overhead) related to BCH funded operations</t>
        </r>
      </text>
    </comment>
    <comment ref="B43" authorId="1" shapeId="0">
      <text>
        <r>
          <rPr>
            <sz val="9"/>
            <color indexed="81"/>
            <rFont val="Tahoma"/>
            <family val="2"/>
          </rPr>
          <t>Bank charges to the project bank account.</t>
        </r>
      </text>
    </comment>
    <comment ref="B44" authorId="1" shapeId="0">
      <text>
        <r>
          <rPr>
            <sz val="9"/>
            <color indexed="81"/>
            <rFont val="Tahoma"/>
            <family val="2"/>
          </rPr>
          <t>Legal fees for the project.</t>
        </r>
      </text>
    </comment>
    <comment ref="B45" authorId="1" shapeId="0">
      <text>
        <r>
          <rPr>
            <sz val="9"/>
            <color indexed="81"/>
            <rFont val="Tahoma"/>
            <family val="2"/>
          </rPr>
          <t>BCNPHA &amp; COHFB memberships and conference related travel.</t>
        </r>
      </text>
    </comment>
    <comment ref="B46" authorId="0" shapeId="0">
      <text>
        <r>
          <rPr>
            <sz val="9"/>
            <color indexed="81"/>
            <rFont val="Tahoma"/>
            <family val="2"/>
          </rPr>
          <t>Administration expenses that are not captured in specific line items in the Administrative Expenses section
(i.e. additional social programming costs such as tenant engagement models addressing social isolation among seniors, project integration with the surrounding community).</t>
        </r>
      </text>
    </comment>
    <comment ref="B47" authorId="1" shapeId="0">
      <text>
        <r>
          <rPr>
            <sz val="9"/>
            <color indexed="81"/>
            <rFont val="Tahoma"/>
            <family val="2"/>
          </rPr>
          <t>Audit fees and charges for the project only.</t>
        </r>
      </text>
    </comment>
    <comment ref="B49" authorId="1" shapeId="0">
      <text>
        <r>
          <rPr>
            <sz val="9"/>
            <color indexed="81"/>
            <rFont val="Tahoma"/>
            <family val="2"/>
          </rPr>
          <t>Building maintenance and janitorial staff wages and applicable benefits.  NOTE: If the Building Manager is getting a discount in the rent and the Building Manager's unit is not subsidized, a taxable benefit should be added to their budget.</t>
        </r>
      </text>
    </comment>
    <comment ref="B50" authorId="1" shapeId="0">
      <text>
        <r>
          <rPr>
            <sz val="9"/>
            <color indexed="81"/>
            <rFont val="Tahoma"/>
            <family val="2"/>
          </rPr>
          <t>Repairs and maintenance to the exterior of the building (roof repair, windows, gutters). Exclude maintenance salaries, these are to be reported separately under "Maintenance Labour and Benefits".</t>
        </r>
      </text>
    </comment>
    <comment ref="B51" authorId="1" shapeId="0">
      <text>
        <r>
          <rPr>
            <sz val="9"/>
            <color indexed="81"/>
            <rFont val="Tahoma"/>
            <family val="2"/>
          </rPr>
          <t>Landscaping, lawn and landscape maintenance and services; minor pathway, parkway and sidewalk repairs; grounds equipment rental costs, grounds supplies, occasional snow removal /salting, and miscellaneous grounds expenses. Exclude maintenance salaries, these are to be reported separately under "Maintenance Labour and Benefits".</t>
        </r>
      </text>
    </comment>
    <comment ref="B52" authorId="1" shapeId="0">
      <text>
        <r>
          <rPr>
            <sz val="9"/>
            <color indexed="81"/>
            <rFont val="Tahoma"/>
            <family val="2"/>
          </rPr>
          <t>Repairs and maintenance to the interior of the building done by contractors (on-site repair supplies, plumbers, electricians, carpenters, interior, painting, appliance repair, equipment  costs, cleaning costs, janitorial/cleaning equipment, intercoms/enterphones, miscellaneous interior building maintenance. Exclude maintenance salaries, these are to be reported separately under "Maintenance Labour and Benefits".</t>
        </r>
      </text>
    </comment>
    <comment ref="B53" authorId="0" shapeId="0">
      <text>
        <r>
          <rPr>
            <sz val="9"/>
            <color indexed="81"/>
            <rFont val="Tahoma"/>
            <family val="2"/>
          </rPr>
          <t xml:space="preserve">Janitorial and cleaning supplies for the project.
</t>
        </r>
      </text>
    </comment>
    <comment ref="B54" authorId="0" shapeId="0">
      <text>
        <r>
          <rPr>
            <sz val="9"/>
            <color indexed="81"/>
            <rFont val="Tahoma"/>
            <family val="2"/>
          </rPr>
          <t>Pest control, including monthly inspections for the building</t>
        </r>
      </text>
    </comment>
    <comment ref="B55" authorId="1" shapeId="0">
      <text>
        <r>
          <rPr>
            <sz val="9"/>
            <color indexed="81"/>
            <rFont val="Tahoma"/>
            <family val="2"/>
          </rPr>
          <t>Charges for snow removal/salting if a regularly recurring expense - otherwise to be included in Grounds  Maintenance. Exclude maintenance salaries, these are to be reported separately under "Maintenance Labour and Benefits".</t>
        </r>
      </text>
    </comment>
    <comment ref="B56" authorId="1" shapeId="0">
      <text>
        <r>
          <rPr>
            <sz val="9"/>
            <color indexed="81"/>
            <rFont val="Tahoma"/>
            <family val="2"/>
          </rPr>
          <t>Service contracts (eg. security, fire systems testing inspections, elevator, mechanical, HVAC contracts). Monthly, seasonal or annual.</t>
        </r>
      </text>
    </comment>
    <comment ref="B58" authorId="1" shapeId="0">
      <text>
        <r>
          <rPr>
            <sz val="9"/>
            <color indexed="81"/>
            <rFont val="Tahoma"/>
            <family val="2"/>
          </rPr>
          <t>Principal and interest payments for the year (monthly payment x 12), including second mortgage.</t>
        </r>
      </text>
    </comment>
    <comment ref="B59" authorId="1" shapeId="0">
      <text>
        <r>
          <rPr>
            <sz val="9"/>
            <color indexed="81"/>
            <rFont val="Tahoma"/>
            <family val="2"/>
          </rPr>
          <t xml:space="preserve">Annual provision to cover future replacement cost of eligible capital items. </t>
        </r>
      </text>
    </comment>
    <comment ref="B61" authorId="2" shapeId="0">
      <text>
        <r>
          <rPr>
            <sz val="9"/>
            <color indexed="81"/>
            <rFont val="Tahoma"/>
            <family val="2"/>
          </rPr>
          <t xml:space="preserve">Total Revenue - Total Expenses
</t>
        </r>
      </text>
    </comment>
  </commentList>
</comments>
</file>

<file path=xl/comments2.xml><?xml version="1.0" encoding="utf-8"?>
<comments xmlns="http://schemas.openxmlformats.org/spreadsheetml/2006/main">
  <authors>
    <author>Ward, Dan</author>
  </authors>
  <commentList>
    <comment ref="C16" authorId="0" shapeId="0">
      <text>
        <r>
          <rPr>
            <b/>
            <sz val="9"/>
            <color indexed="81"/>
            <rFont val="Tahoma"/>
            <family val="2"/>
          </rPr>
          <t xml:space="preserve">Ward, Dan
</t>
        </r>
        <r>
          <rPr>
            <sz val="9"/>
            <color indexed="81"/>
            <rFont val="Tahoma"/>
            <family val="2"/>
          </rPr>
          <t xml:space="preserve">Trying to determine the appropriate update here...does "BC Housing funded operations" refer to the whole building or just the housing component? </t>
        </r>
      </text>
    </comment>
  </commentList>
</comments>
</file>

<file path=xl/sharedStrings.xml><?xml version="1.0" encoding="utf-8"?>
<sst xmlns="http://schemas.openxmlformats.org/spreadsheetml/2006/main" count="238" uniqueCount="151">
  <si>
    <t xml:space="preserve">SOCIETY NAME:   </t>
  </si>
  <si>
    <t># Units</t>
  </si>
  <si>
    <t>Monthly Rent per  Unit</t>
  </si>
  <si>
    <t>Studio</t>
  </si>
  <si>
    <t>1 Bedroom</t>
  </si>
  <si>
    <t>2 Bedroom</t>
  </si>
  <si>
    <t>3 Bedroom</t>
  </si>
  <si>
    <t xml:space="preserve">Name: </t>
  </si>
  <si>
    <t>Title:</t>
  </si>
  <si>
    <t>Year 1</t>
  </si>
  <si>
    <t>Year 2</t>
  </si>
  <si>
    <t>Year 3</t>
  </si>
  <si>
    <t>Year 4</t>
  </si>
  <si>
    <t>Year 5</t>
  </si>
  <si>
    <t>Year 6</t>
  </si>
  <si>
    <t>COMMENTS ONLY</t>
  </si>
  <si>
    <t>REVENUE</t>
  </si>
  <si>
    <t xml:space="preserve"> Tenant Rent Revenue </t>
  </si>
  <si>
    <t xml:space="preserve"> Vacancy Loss</t>
  </si>
  <si>
    <t xml:space="preserve">   Commercial Rent</t>
  </si>
  <si>
    <t xml:space="preserve">   Laundry Revenue</t>
  </si>
  <si>
    <t xml:space="preserve">   Lease Revenue</t>
  </si>
  <si>
    <t xml:space="preserve">   Parking Revenue</t>
  </si>
  <si>
    <t xml:space="preserve">   Building Manager Rents</t>
  </si>
  <si>
    <t xml:space="preserve">   Space Rental</t>
  </si>
  <si>
    <t>TOTAL REVENUE</t>
  </si>
  <si>
    <t>EXPENSES</t>
  </si>
  <si>
    <t xml:space="preserve">   Mortgage Payments</t>
  </si>
  <si>
    <t xml:space="preserve">   Replacement Reserve Provision</t>
  </si>
  <si>
    <t xml:space="preserve">    Electricity</t>
  </si>
  <si>
    <t xml:space="preserve">    Heating Fuel</t>
  </si>
  <si>
    <t xml:space="preserve">    Water &amp; Sewer</t>
  </si>
  <si>
    <t xml:space="preserve">     Building Staff Salaries and benefits</t>
  </si>
  <si>
    <t xml:space="preserve">     Bank Service Charges</t>
  </si>
  <si>
    <t xml:space="preserve">     Legal</t>
  </si>
  <si>
    <t xml:space="preserve">     Memberships &amp; Dues</t>
  </si>
  <si>
    <t xml:space="preserve">     Exterior Building Maintenance</t>
  </si>
  <si>
    <t xml:space="preserve">     Grounds Maintenance</t>
  </si>
  <si>
    <t xml:space="preserve">     Snow Removal/Salting</t>
  </si>
  <si>
    <t xml:space="preserve">     Interior Building Maintenance</t>
  </si>
  <si>
    <t xml:space="preserve">     Service Contracts</t>
  </si>
  <si>
    <t>TOTAL EXPENSES</t>
  </si>
  <si>
    <t xml:space="preserve">NET SURPLUS(DEFICIT) </t>
  </si>
  <si>
    <t>Prepared By:</t>
  </si>
  <si>
    <t>Section 1: Units and Rents</t>
  </si>
  <si>
    <t>Total Units / Rent Contribution</t>
  </si>
  <si>
    <t>Section 2: Budget Projection</t>
  </si>
  <si>
    <t>Unit Type</t>
  </si>
  <si>
    <t xml:space="preserve">     Maintenance Labour and benefits</t>
  </si>
  <si>
    <t xml:space="preserve">     Property Taxes</t>
  </si>
  <si>
    <t xml:space="preserve">     Waste Removal</t>
  </si>
  <si>
    <t xml:space="preserve">     Insurance Premiums</t>
  </si>
  <si>
    <t>Budget Item</t>
  </si>
  <si>
    <t>Financing and Reserves</t>
  </si>
  <si>
    <t>Administrative Expenses</t>
  </si>
  <si>
    <t xml:space="preserve">     Audit</t>
  </si>
  <si>
    <t>Maintenance Expenses</t>
  </si>
  <si>
    <t>Market Rent</t>
  </si>
  <si>
    <t>4 Bedroom</t>
  </si>
  <si>
    <t>Tenant Revenue</t>
  </si>
  <si>
    <t>Total Units</t>
  </si>
  <si>
    <t>Total Monthly Rent</t>
  </si>
  <si>
    <t xml:space="preserve">All revenues from laundry (pay per use machines or laundry service) </t>
  </si>
  <si>
    <t>Electricity costs for project - includes common areas costs, electric heat or electric hot water costs.</t>
  </si>
  <si>
    <t>Fuel costs for project.</t>
  </si>
  <si>
    <t>Water costs for project - municipal water or sewer services, septic tank, sanitary system or well.</t>
  </si>
  <si>
    <t>Insurance costs for the project</t>
  </si>
  <si>
    <t>Waste removal expenses (municipal garbage pick-up or private waste removal company).</t>
  </si>
  <si>
    <t>Building Managers (administration portion only), Front Desk staff, other building administration staff, wages and applicable benefits.</t>
  </si>
  <si>
    <t>BCNPHA &amp; COHFB memberships and conference related travel.</t>
  </si>
  <si>
    <t>Building maintenance and janitorial staff wages and applicable benefits.  NOTE: If the Building Manager is getting a discount in the rent and the Building Manager's unit is not subsidized, a taxable benefit should be added to their budget.</t>
  </si>
  <si>
    <t>Principal and interest payments for the year (monthly payment x 12), including second mortgage.</t>
  </si>
  <si>
    <t xml:space="preserve">Annual provision to cover future replacement cost of eligible capital items. </t>
  </si>
  <si>
    <t>Description in line comment boxes</t>
  </si>
  <si>
    <t>Other revenue that does not fall into listed revenue categories, may include hydro or cable vision recovery from tenants (not included in Tenant Rent charges).</t>
  </si>
  <si>
    <t>Building Expenses</t>
  </si>
  <si>
    <t xml:space="preserve">   Other Revenue</t>
  </si>
  <si>
    <t>Total Sectional Revenue and Expenses</t>
  </si>
  <si>
    <t>Net Surplus(Deficit)</t>
  </si>
  <si>
    <t xml:space="preserve">   Tenant Revenue</t>
  </si>
  <si>
    <t xml:space="preserve">   Non-Residential Revenue</t>
  </si>
  <si>
    <t>Total Revenue</t>
  </si>
  <si>
    <t xml:space="preserve">   Building Expenses</t>
  </si>
  <si>
    <t xml:space="preserve">   Administrative Expenses</t>
  </si>
  <si>
    <t xml:space="preserve">   Maintenance Expenses</t>
  </si>
  <si>
    <t xml:space="preserve">   Financing and Reserves</t>
  </si>
  <si>
    <t>Total Expenses</t>
  </si>
  <si>
    <t>Manageable Cost as percent of Total Expenses</t>
  </si>
  <si>
    <t>Manageable Expenses</t>
  </si>
  <si>
    <t>Non-Manageable Expenses</t>
  </si>
  <si>
    <t>Per Unit Per Month Sectional Revenue and Expenses</t>
  </si>
  <si>
    <t xml:space="preserve">     Pest Control</t>
  </si>
  <si>
    <t xml:space="preserve">     Janitorial/Cleaning Supplies</t>
  </si>
  <si>
    <t xml:space="preserve">      Janitorial/Cleaning Supplies</t>
  </si>
  <si>
    <t>Monthly for Year 1</t>
  </si>
  <si>
    <t>Manageable Cost</t>
  </si>
  <si>
    <t>Non-Manageable Cost</t>
  </si>
  <si>
    <t>Year to Year Percentage Change</t>
  </si>
  <si>
    <t>Units and Rents</t>
  </si>
  <si>
    <r>
      <t>Amounts paid by the resident, or on behalf of the resident,</t>
    </r>
    <r>
      <rPr>
        <sz val="11"/>
        <color theme="1"/>
        <rFont val="Calibri"/>
        <family val="2"/>
        <scheme val="minor"/>
      </rPr>
      <t xml:space="preserve"> based on full occupancy with a separate offsetting vacancy loss expense. </t>
    </r>
  </si>
  <si>
    <r>
      <rPr>
        <sz val="11"/>
        <rFont val="Calibri"/>
        <family val="2"/>
        <scheme val="minor"/>
      </rPr>
      <t>Net r</t>
    </r>
    <r>
      <rPr>
        <sz val="11"/>
        <color theme="1"/>
        <rFont val="Calibri"/>
        <family val="2"/>
        <scheme val="minor"/>
      </rPr>
      <t xml:space="preserve">evenue from rented commercial space (eg. Office or daycare spaces) to be contributed to the BC Housing funded operations. </t>
    </r>
    <r>
      <rPr>
        <b/>
        <sz val="11"/>
        <color theme="1"/>
        <rFont val="Calibri"/>
        <family val="2"/>
        <scheme val="minor"/>
      </rPr>
      <t xml:space="preserve"> Excludes</t>
    </r>
    <r>
      <rPr>
        <sz val="11"/>
        <color theme="1"/>
        <rFont val="Calibri"/>
        <family val="2"/>
        <scheme val="minor"/>
      </rPr>
      <t xml:space="preserve"> commercial rent and the matching expense from ineligible space and rooftop lease revenue.</t>
    </r>
  </si>
  <si>
    <r>
      <t>Revenue</t>
    </r>
    <r>
      <rPr>
        <sz val="11"/>
        <color theme="1"/>
        <rFont val="Calibri"/>
        <family val="2"/>
        <scheme val="minor"/>
      </rPr>
      <t xml:space="preserve"> from leased spaces including rooftop lease revenue (eg. Office or daycare spaces)</t>
    </r>
  </si>
  <si>
    <t>All revenue from parking (tenants, employees, or parking spaces rented/leased to businesses or individuals outside of the building).</t>
  </si>
  <si>
    <t xml:space="preserve">Revenue from rent paid by onsite building managers </t>
  </si>
  <si>
    <t>Revenue from guest suite rental</t>
  </si>
  <si>
    <r>
      <rPr>
        <sz val="11"/>
        <rFont val="Calibri"/>
        <family val="2"/>
        <scheme val="minor"/>
      </rPr>
      <t xml:space="preserve">Banks charges to the project bank account. </t>
    </r>
    <r>
      <rPr>
        <strike/>
        <sz val="11"/>
        <color rgb="FFFF0000"/>
        <rFont val="Calibri"/>
        <family val="2"/>
        <scheme val="minor"/>
      </rPr>
      <t/>
    </r>
  </si>
  <si>
    <t>Legal fees for the project.</t>
  </si>
  <si>
    <r>
      <t>Audit fees and charges for the project</t>
    </r>
    <r>
      <rPr>
        <sz val="11"/>
        <rFont val="Calibri"/>
        <family val="2"/>
        <scheme val="minor"/>
      </rPr>
      <t xml:space="preserve"> only.</t>
    </r>
  </si>
  <si>
    <t>Janitorial and cleaning supplies for the project.</t>
  </si>
  <si>
    <t>Pest control, including monthly inspections for the building</t>
  </si>
  <si>
    <r>
      <t xml:space="preserve">Service contracts (eg. security, </t>
    </r>
    <r>
      <rPr>
        <sz val="11"/>
        <color theme="1"/>
        <rFont val="Calibri"/>
        <family val="2"/>
        <scheme val="minor"/>
      </rPr>
      <t>fire systems testing inspections, elevator, mechanical, HVAC contracts). Monthly, seasonal or annual.</t>
    </r>
  </si>
  <si>
    <t>Manageable Cost (M)/Non-Manageable Cost(NM)</t>
  </si>
  <si>
    <t>NM</t>
  </si>
  <si>
    <t>M</t>
  </si>
  <si>
    <t xml:space="preserve">     Other Administration</t>
  </si>
  <si>
    <t>Administration expenses that are not captured in specific line items in the Administrative Expenses section.</t>
  </si>
  <si>
    <t>Section 3: Summaries and Analytics (For Information Only)</t>
  </si>
  <si>
    <t>Non-Residential Revenue</t>
  </si>
  <si>
    <t xml:space="preserve">     Administration Charge</t>
  </si>
  <si>
    <t xml:space="preserve">     Maintenance Labour and Benefits</t>
  </si>
  <si>
    <t xml:space="preserve">     Building Staff Salaries and Benefits</t>
  </si>
  <si>
    <t>Manageable Costs</t>
  </si>
  <si>
    <t>Costs that are reasonably expected to be controlled or managed by the Provider, such costs include but are not necessarily limited to salaries, benefits, maintenance and administration</t>
  </si>
  <si>
    <t>Non-Manageable Costs</t>
  </si>
  <si>
    <t>Costs that are not reasonably expected to be controlled or managed by the Provider, such costs include but are not necessarily limited to insurance and utilities</t>
  </si>
  <si>
    <r>
      <t>Repairs and maintenance to the exterior of the building (roof repair, windows, gutters).</t>
    </r>
    <r>
      <rPr>
        <b/>
        <sz val="11"/>
        <color theme="1"/>
        <rFont val="Calibri"/>
        <family val="2"/>
        <scheme val="minor"/>
      </rPr>
      <t xml:space="preserve"> Exclude maintenance salaries, these are to be reported separately under "Maintenance Labour and Benefits".</t>
    </r>
  </si>
  <si>
    <r>
      <t>Landscaping, lawn and landscape maintenance and services; minor pathway, parkway and sidewalk repairs; grounds equipment rental costs, grounds supplies, occasional snow removal /salting, and miscellaneous grounds expenses.</t>
    </r>
    <r>
      <rPr>
        <b/>
        <sz val="11"/>
        <color theme="1"/>
        <rFont val="Calibri"/>
        <family val="2"/>
        <scheme val="minor"/>
      </rPr>
      <t xml:space="preserve"> Exclude maintenance salaries, these are to be reported separately under "Maintenance Labour and Benefits".</t>
    </r>
  </si>
  <si>
    <t>A projected expense to allow for loss of Tenant Rent Revenue due to suite vacancies.  PLEASE ENTER A NEGATIVE AMOUNT.</t>
  </si>
  <si>
    <t xml:space="preserve">   Vacancy Loss %</t>
  </si>
  <si>
    <t xml:space="preserve">Units Breakdown </t>
  </si>
  <si>
    <t xml:space="preserve">  Market Rent</t>
  </si>
  <si>
    <t>% Units</t>
  </si>
  <si>
    <r>
      <t xml:space="preserve"> Vacancy Loss </t>
    </r>
    <r>
      <rPr>
        <b/>
        <sz val="11"/>
        <color rgb="FFFF0000"/>
        <rFont val="Calibri"/>
        <family val="2"/>
        <scheme val="minor"/>
      </rPr>
      <t>(s/b negative amount)</t>
    </r>
  </si>
  <si>
    <r>
      <t xml:space="preserve">Charges for snow removal/salting if a regularly recurring expense - otherwise to be included in Grounds  Maintenance. </t>
    </r>
    <r>
      <rPr>
        <b/>
        <sz val="11"/>
        <rFont val="Calibri"/>
        <family val="2"/>
        <scheme val="minor"/>
      </rPr>
      <t>Exclude maintenance salaries, these are to be reported separately under "Maintenance Labour and Benefits".</t>
    </r>
  </si>
  <si>
    <r>
      <t>Repairs and maintenance to the interior of the building done by contractors</t>
    </r>
    <r>
      <rPr>
        <sz val="11"/>
        <rFont val="Calibri"/>
        <family val="2"/>
        <scheme val="minor"/>
      </rPr>
      <t xml:space="preserve"> (on-</t>
    </r>
    <r>
      <rPr>
        <sz val="11"/>
        <color theme="1"/>
        <rFont val="Calibri"/>
        <family val="2"/>
        <scheme val="minor"/>
      </rPr>
      <t>site repair supplies, plumbers, electricians, carpenters, interior, painting, appliance repair, equipment  costs, cleaning costs, janitorial/cleaning equipment, intercoms/enterphones, miscellaneous interior building maintenance.</t>
    </r>
    <r>
      <rPr>
        <b/>
        <sz val="11"/>
        <color theme="1"/>
        <rFont val="Calibri"/>
        <family val="2"/>
        <scheme val="minor"/>
      </rPr>
      <t xml:space="preserve"> Exclude maintenance salaries, these are to be reported separately under "Maintenance Labour and Benefits".</t>
    </r>
  </si>
  <si>
    <t>Below-Market</t>
  </si>
  <si>
    <t>Other</t>
  </si>
  <si>
    <t xml:space="preserve">  Below-Market</t>
  </si>
  <si>
    <t xml:space="preserve">  Other</t>
  </si>
  <si>
    <t>Fair Market rent for the area</t>
  </si>
  <si>
    <t>Below-market rent</t>
  </si>
  <si>
    <t>driven by the loan program choosen by the non-profit</t>
  </si>
  <si>
    <t xml:space="preserve">SITE: </t>
  </si>
  <si>
    <t xml:space="preserve">     Other Administration Expenses</t>
  </si>
  <si>
    <r>
      <rPr>
        <b/>
        <sz val="11"/>
        <color theme="1"/>
        <rFont val="Calibri"/>
        <family val="2"/>
        <scheme val="minor"/>
      </rPr>
      <t>COMMENTS:</t>
    </r>
    <r>
      <rPr>
        <sz val="11"/>
        <color theme="1"/>
        <rFont val="Calibri"/>
        <family val="2"/>
        <scheme val="minor"/>
      </rPr>
      <t xml:space="preserve">
Provide description of different rent types presented and level of affordability.</t>
    </r>
  </si>
  <si>
    <t>APPENDIX B - Operating Budget</t>
  </si>
  <si>
    <t>Property taxes for project.</t>
  </si>
  <si>
    <t>Agency administration charge - this fee will cover applicable head office staff (e.g. Executive Director and accounting), operating costs (e.g. portion of admin office overhead) related to the funded operations</t>
  </si>
  <si>
    <t xml:space="preserve">    Telecommuncations</t>
  </si>
  <si>
    <t>TV, internet and phone costs for the project.</t>
  </si>
  <si>
    <t xml:space="preserve">   Telecommunications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</si>
</sst>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0%;[Red]\(0%\)"/>
    <numFmt numFmtId="166" formatCode="&quot;$&quot;#,##0"/>
    <numFmt numFmtId="167" formatCode="&quot;$&quot;#,##0.00"/>
    <numFmt numFmtId="168"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i/>
      <u/>
      <sz val="11"/>
      <color theme="1"/>
      <name val="Calibri"/>
      <family val="2"/>
      <scheme val="minor"/>
    </font>
    <font>
      <u/>
      <sz val="11"/>
      <color theme="1"/>
      <name val="Calibri"/>
      <family val="2"/>
      <scheme val="minor"/>
    </font>
    <font>
      <sz val="9"/>
      <color indexed="81"/>
      <name val="Tahoma"/>
      <family val="2"/>
    </font>
    <font>
      <b/>
      <sz val="14"/>
      <color theme="1"/>
      <name val="Calibri"/>
      <family val="2"/>
      <scheme val="minor"/>
    </font>
    <font>
      <b/>
      <sz val="16"/>
      <color theme="1"/>
      <name val="Calibri"/>
      <family val="2"/>
      <scheme val="minor"/>
    </font>
    <font>
      <b/>
      <sz val="12"/>
      <color theme="0" tint="-4.9989318521683403E-2"/>
      <name val="Calibri"/>
      <family val="2"/>
      <scheme val="minor"/>
    </font>
    <font>
      <b/>
      <sz val="11"/>
      <color rgb="FFFF0000"/>
      <name val="Calibri"/>
      <family val="2"/>
      <scheme val="minor"/>
    </font>
    <font>
      <b/>
      <sz val="11"/>
      <color theme="0"/>
      <name val="Calibri"/>
      <family val="2"/>
      <scheme val="minor"/>
    </font>
    <font>
      <strike/>
      <sz val="11"/>
      <color rgb="FFFF0000"/>
      <name val="Calibri"/>
      <family val="2"/>
      <scheme val="minor"/>
    </font>
    <font>
      <sz val="10"/>
      <color indexed="8"/>
      <name val="Arial"/>
      <family val="2"/>
    </font>
    <font>
      <sz val="11"/>
      <color indexed="8"/>
      <name val="Calibri"/>
      <family val="2"/>
    </font>
    <font>
      <sz val="11"/>
      <color indexed="8"/>
      <name val="Calibri"/>
      <family val="2"/>
    </font>
    <font>
      <sz val="11"/>
      <color theme="5" tint="0.79998168889431442"/>
      <name val="Calibri"/>
      <family val="2"/>
      <scheme val="minor"/>
    </font>
    <font>
      <sz val="11"/>
      <color theme="9" tint="0.79998168889431442"/>
      <name val="Calibri"/>
      <family val="2"/>
      <scheme val="minor"/>
    </font>
    <font>
      <sz val="11"/>
      <name val="Calibri"/>
      <family val="2"/>
      <scheme val="minor"/>
    </font>
    <font>
      <sz val="11"/>
      <color rgb="FF000000"/>
      <name val="Calibri"/>
      <family val="2"/>
      <scheme val="minor"/>
    </font>
    <font>
      <b/>
      <sz val="11"/>
      <name val="Calibri"/>
      <family val="2"/>
      <scheme val="minor"/>
    </font>
    <font>
      <b/>
      <sz val="14"/>
      <color rgb="FFFF0000"/>
      <name val="Calibri"/>
      <family val="2"/>
      <scheme val="minor"/>
    </font>
    <font>
      <b/>
      <sz val="9"/>
      <color indexed="81"/>
      <name val="Tahoma"/>
      <family val="2"/>
    </font>
  </fonts>
  <fills count="15">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0" fontId="12" fillId="0" borderId="0"/>
  </cellStyleXfs>
  <cellXfs count="122">
    <xf numFmtId="0" fontId="0" fillId="0" borderId="0" xfId="0"/>
    <xf numFmtId="0" fontId="0" fillId="0" borderId="0" xfId="0" applyNumberFormat="1" applyFont="1" applyFill="1" applyProtection="1">
      <protection locked="0"/>
    </xf>
    <xf numFmtId="1" fontId="0" fillId="0" borderId="0" xfId="0" applyNumberFormat="1" applyFont="1" applyFill="1" applyProtection="1">
      <protection locked="0"/>
    </xf>
    <xf numFmtId="166" fontId="2" fillId="3" borderId="1" xfId="1" applyNumberFormat="1" applyFont="1" applyFill="1" applyBorder="1" applyAlignment="1" applyProtection="1">
      <alignment horizontal="right"/>
    </xf>
    <xf numFmtId="166" fontId="0" fillId="5" borderId="1" xfId="0" applyNumberFormat="1" applyFont="1" applyFill="1" applyBorder="1" applyProtection="1">
      <protection locked="0"/>
    </xf>
    <xf numFmtId="0" fontId="0" fillId="0" borderId="0" xfId="0" applyFont="1" applyFill="1" applyProtection="1">
      <protection locked="0"/>
    </xf>
    <xf numFmtId="0" fontId="7" fillId="0" borderId="0" xfId="0" applyFont="1" applyFill="1" applyProtection="1">
      <protection locked="0"/>
    </xf>
    <xf numFmtId="165" fontId="0" fillId="0" borderId="0" xfId="2" applyNumberFormat="1" applyFont="1" applyFill="1" applyProtection="1">
      <protection locked="0"/>
    </xf>
    <xf numFmtId="0" fontId="0" fillId="0" borderId="0" xfId="0" applyFont="1" applyFill="1" applyAlignment="1" applyProtection="1">
      <alignment wrapText="1"/>
      <protection locked="0"/>
    </xf>
    <xf numFmtId="0" fontId="0" fillId="0" borderId="0" xfId="0" applyFont="1" applyFill="1" applyBorder="1" applyProtection="1">
      <protection locked="0"/>
    </xf>
    <xf numFmtId="0" fontId="2" fillId="0" borderId="0" xfId="0" applyFont="1" applyFill="1" applyProtection="1">
      <protection locked="0"/>
    </xf>
    <xf numFmtId="1" fontId="0" fillId="4" borderId="1" xfId="0" applyNumberFormat="1" applyFont="1" applyFill="1" applyBorder="1" applyAlignment="1" applyProtection="1">
      <alignment horizontal="right"/>
      <protection locked="0"/>
    </xf>
    <xf numFmtId="166" fontId="0" fillId="4" borderId="1" xfId="0" applyNumberFormat="1" applyFont="1" applyFill="1" applyBorder="1" applyAlignment="1" applyProtection="1">
      <alignment horizontal="right"/>
      <protection locked="0"/>
    </xf>
    <xf numFmtId="0" fontId="8" fillId="2" borderId="7" xfId="0" applyFont="1" applyFill="1" applyBorder="1" applyAlignment="1" applyProtection="1">
      <alignment horizontal="center" vertical="center" wrapText="1"/>
      <protection locked="0"/>
    </xf>
    <xf numFmtId="0" fontId="2" fillId="6" borderId="4" xfId="0" applyFont="1" applyFill="1" applyBorder="1" applyProtection="1">
      <protection locked="0"/>
    </xf>
    <xf numFmtId="0" fontId="2" fillId="6" borderId="7" xfId="0" applyFont="1" applyFill="1" applyBorder="1" applyAlignment="1" applyProtection="1">
      <alignment horizontal="center" vertical="center" wrapText="1"/>
      <protection locked="0"/>
    </xf>
    <xf numFmtId="10" fontId="0" fillId="6" borderId="1" xfId="0" applyNumberFormat="1" applyFont="1" applyFill="1" applyBorder="1" applyAlignment="1" applyProtection="1">
      <alignment wrapText="1"/>
      <protection locked="0"/>
    </xf>
    <xf numFmtId="0" fontId="0" fillId="5" borderId="1" xfId="0" applyFill="1" applyBorder="1" applyAlignment="1" applyProtection="1">
      <alignment wrapText="1"/>
      <protection locked="0"/>
    </xf>
    <xf numFmtId="0" fontId="0" fillId="5" borderId="1" xfId="0" applyFont="1" applyFill="1" applyBorder="1" applyAlignment="1" applyProtection="1">
      <alignment wrapText="1"/>
      <protection locked="0"/>
    </xf>
    <xf numFmtId="0" fontId="3" fillId="0" borderId="0" xfId="0" applyFont="1" applyFill="1" applyBorder="1" applyProtection="1">
      <protection locked="0"/>
    </xf>
    <xf numFmtId="0" fontId="4" fillId="5" borderId="1" xfId="0" applyFont="1" applyFill="1" applyBorder="1" applyAlignment="1" applyProtection="1">
      <alignment wrapText="1"/>
      <protection locked="0"/>
    </xf>
    <xf numFmtId="49" fontId="2" fillId="0" borderId="0" xfId="0" applyNumberFormat="1" applyFont="1" applyFill="1" applyProtection="1">
      <protection locked="0"/>
    </xf>
    <xf numFmtId="0" fontId="2" fillId="0" borderId="0" xfId="0" applyFont="1" applyFill="1" applyBorder="1" applyProtection="1">
      <protection locked="0"/>
    </xf>
    <xf numFmtId="9" fontId="0" fillId="0" borderId="0" xfId="2" applyFont="1" applyFill="1" applyProtection="1">
      <protection locked="0"/>
    </xf>
    <xf numFmtId="0" fontId="0" fillId="0" borderId="6" xfId="0" applyFont="1" applyFill="1" applyBorder="1" applyProtection="1">
      <protection locked="0"/>
    </xf>
    <xf numFmtId="165" fontId="0" fillId="0" borderId="5" xfId="2" applyNumberFormat="1" applyFont="1" applyFill="1" applyBorder="1" applyProtection="1">
      <protection locked="0"/>
    </xf>
    <xf numFmtId="0" fontId="0" fillId="0" borderId="0" xfId="0" applyFont="1" applyFill="1" applyBorder="1" applyAlignment="1" applyProtection="1">
      <alignment wrapText="1"/>
      <protection locked="0"/>
    </xf>
    <xf numFmtId="166" fontId="0" fillId="3" borderId="1" xfId="0" applyNumberFormat="1" applyFont="1" applyFill="1" applyBorder="1" applyAlignment="1" applyProtection="1">
      <alignment horizontal="right"/>
    </xf>
    <xf numFmtId="1" fontId="0" fillId="3" borderId="1" xfId="0" applyNumberFormat="1" applyFont="1" applyFill="1" applyBorder="1" applyAlignment="1" applyProtection="1">
      <alignment horizontal="right"/>
    </xf>
    <xf numFmtId="49" fontId="2" fillId="3" borderId="1" xfId="0" applyNumberFormat="1" applyFont="1" applyFill="1" applyBorder="1" applyProtection="1"/>
    <xf numFmtId="0" fontId="3" fillId="3" borderId="1" xfId="0" applyFont="1" applyFill="1" applyBorder="1" applyAlignment="1" applyProtection="1">
      <alignment wrapText="1"/>
    </xf>
    <xf numFmtId="49" fontId="2" fillId="6" borderId="1" xfId="0" applyNumberFormat="1" applyFont="1" applyFill="1" applyBorder="1" applyProtection="1"/>
    <xf numFmtId="166" fontId="0" fillId="6" borderId="1" xfId="0" applyNumberFormat="1" applyFont="1" applyFill="1" applyBorder="1" applyProtection="1"/>
    <xf numFmtId="0" fontId="0" fillId="6" borderId="1" xfId="0" applyFont="1" applyFill="1" applyBorder="1" applyAlignment="1" applyProtection="1">
      <alignment wrapText="1"/>
    </xf>
    <xf numFmtId="0" fontId="0" fillId="3" borderId="1" xfId="0" applyFont="1" applyFill="1" applyBorder="1" applyAlignment="1" applyProtection="1">
      <alignment wrapText="1"/>
    </xf>
    <xf numFmtId="0" fontId="2" fillId="3" borderId="1" xfId="0" applyFont="1" applyFill="1" applyBorder="1" applyAlignment="1" applyProtection="1">
      <alignment wrapText="1"/>
    </xf>
    <xf numFmtId="49" fontId="2" fillId="3" borderId="1" xfId="0" applyNumberFormat="1" applyFont="1" applyFill="1" applyBorder="1" applyAlignment="1" applyProtection="1">
      <alignment wrapText="1"/>
    </xf>
    <xf numFmtId="11" fontId="9" fillId="0" borderId="1" xfId="0" applyNumberFormat="1" applyFont="1" applyFill="1" applyBorder="1" applyAlignment="1" applyProtection="1">
      <alignment wrapText="1"/>
      <protection hidden="1"/>
    </xf>
    <xf numFmtId="1" fontId="0" fillId="8" borderId="1" xfId="0" applyNumberFormat="1" applyFont="1" applyFill="1" applyBorder="1" applyAlignment="1" applyProtection="1">
      <alignment horizontal="right"/>
      <protection locked="0"/>
    </xf>
    <xf numFmtId="166" fontId="0" fillId="8" borderId="1" xfId="0" applyNumberFormat="1" applyFont="1" applyFill="1" applyBorder="1" applyAlignment="1" applyProtection="1">
      <alignment horizontal="right"/>
      <protection locked="0"/>
    </xf>
    <xf numFmtId="1" fontId="0" fillId="9" borderId="1" xfId="0" applyNumberFormat="1" applyFont="1" applyFill="1" applyBorder="1" applyAlignment="1" applyProtection="1">
      <alignment horizontal="right"/>
      <protection locked="0"/>
    </xf>
    <xf numFmtId="166" fontId="0" fillId="9" borderId="1" xfId="0" applyNumberFormat="1" applyFont="1" applyFill="1" applyBorder="1" applyAlignment="1" applyProtection="1">
      <alignment horizontal="right"/>
      <protection locked="0"/>
    </xf>
    <xf numFmtId="11" fontId="9" fillId="0" borderId="1" xfId="0" applyNumberFormat="1" applyFont="1" applyFill="1" applyBorder="1" applyAlignment="1" applyProtection="1">
      <alignment vertical="top" wrapText="1"/>
      <protection hidden="1"/>
    </xf>
    <xf numFmtId="0" fontId="9" fillId="0" borderId="1" xfId="0" applyNumberFormat="1" applyFont="1" applyFill="1" applyBorder="1" applyAlignment="1" applyProtection="1">
      <alignment vertical="top"/>
      <protection hidden="1"/>
    </xf>
    <xf numFmtId="0" fontId="13" fillId="0" borderId="8" xfId="3" applyFont="1" applyFill="1" applyBorder="1" applyAlignment="1"/>
    <xf numFmtId="0" fontId="2" fillId="0" borderId="6" xfId="0" applyFont="1" applyFill="1" applyBorder="1" applyAlignment="1" applyProtection="1">
      <alignment horizontal="center"/>
      <protection locked="0"/>
    </xf>
    <xf numFmtId="0" fontId="2" fillId="0" borderId="5" xfId="0" applyFont="1" applyFill="1" applyBorder="1" applyAlignment="1" applyProtection="1">
      <alignment horizontal="center"/>
      <protection locked="0"/>
    </xf>
    <xf numFmtId="1" fontId="15" fillId="11" borderId="1" xfId="0" applyNumberFormat="1" applyFont="1" applyFill="1" applyBorder="1" applyAlignment="1" applyProtection="1">
      <alignment horizontal="right"/>
    </xf>
    <xf numFmtId="166" fontId="15" fillId="11" borderId="1" xfId="0" applyNumberFormat="1" applyFont="1" applyFill="1" applyBorder="1" applyAlignment="1" applyProtection="1">
      <alignment horizontal="right"/>
    </xf>
    <xf numFmtId="166" fontId="16" fillId="10" borderId="1" xfId="0" applyNumberFormat="1" applyFont="1" applyFill="1" applyBorder="1" applyAlignment="1" applyProtection="1">
      <alignment horizontal="right"/>
    </xf>
    <xf numFmtId="1" fontId="2" fillId="7" borderId="1" xfId="0" applyNumberFormat="1" applyFont="1" applyFill="1" applyBorder="1" applyAlignment="1" applyProtection="1">
      <alignment horizontal="right"/>
    </xf>
    <xf numFmtId="166" fontId="2" fillId="7" borderId="1" xfId="0" applyNumberFormat="1" applyFont="1" applyFill="1" applyBorder="1" applyAlignment="1" applyProtection="1">
      <alignment horizontal="right"/>
    </xf>
    <xf numFmtId="166" fontId="2" fillId="7" borderId="1" xfId="0" applyNumberFormat="1" applyFont="1" applyFill="1" applyBorder="1" applyProtection="1"/>
    <xf numFmtId="1" fontId="16" fillId="10" borderId="1" xfId="0" applyNumberFormat="1" applyFont="1" applyFill="1" applyBorder="1" applyProtection="1"/>
    <xf numFmtId="0" fontId="8" fillId="2" borderId="1" xfId="0" applyFont="1" applyFill="1" applyBorder="1" applyProtection="1"/>
    <xf numFmtId="0" fontId="8" fillId="2" borderId="1" xfId="0" applyFont="1" applyFill="1" applyBorder="1" applyAlignment="1" applyProtection="1">
      <alignment wrapText="1"/>
    </xf>
    <xf numFmtId="0" fontId="2" fillId="0" borderId="1" xfId="0" applyFont="1" applyFill="1" applyBorder="1" applyProtection="1"/>
    <xf numFmtId="0" fontId="2" fillId="3" borderId="1" xfId="0" applyFont="1" applyFill="1" applyBorder="1" applyProtection="1"/>
    <xf numFmtId="0" fontId="0" fillId="0" borderId="0" xfId="0" applyFont="1" applyFill="1" applyProtection="1"/>
    <xf numFmtId="0" fontId="6" fillId="0" borderId="0" xfId="0" applyFont="1" applyFill="1" applyProtection="1"/>
    <xf numFmtId="0" fontId="8" fillId="2" borderId="1" xfId="0" applyFont="1" applyFill="1" applyBorder="1" applyAlignment="1" applyProtection="1">
      <alignment vertical="center"/>
    </xf>
    <xf numFmtId="49" fontId="2" fillId="6" borderId="4" xfId="0" applyNumberFormat="1" applyFont="1" applyFill="1" applyBorder="1" applyProtection="1"/>
    <xf numFmtId="11" fontId="9" fillId="0" borderId="1" xfId="0" applyNumberFormat="1" applyFont="1" applyFill="1" applyBorder="1" applyAlignment="1" applyProtection="1">
      <alignment wrapText="1"/>
    </xf>
    <xf numFmtId="0" fontId="0" fillId="0" borderId="1" xfId="0" applyNumberFormat="1" applyFill="1" applyBorder="1" applyAlignment="1" applyProtection="1">
      <alignment wrapText="1"/>
    </xf>
    <xf numFmtId="11" fontId="0" fillId="0" borderId="1" xfId="0" applyNumberFormat="1" applyFill="1" applyBorder="1" applyAlignment="1" applyProtection="1">
      <alignment wrapText="1"/>
    </xf>
    <xf numFmtId="0" fontId="0" fillId="0" borderId="1" xfId="0" applyNumberFormat="1" applyFill="1" applyBorder="1" applyProtection="1"/>
    <xf numFmtId="0" fontId="13" fillId="0" borderId="8" xfId="3" applyFont="1" applyFill="1" applyBorder="1" applyAlignment="1" applyProtection="1"/>
    <xf numFmtId="0" fontId="9" fillId="0" borderId="1" xfId="0" applyNumberFormat="1" applyFont="1" applyFill="1" applyBorder="1" applyProtection="1"/>
    <xf numFmtId="0" fontId="14" fillId="0" borderId="8" xfId="3" applyFont="1" applyFill="1" applyBorder="1" applyAlignment="1" applyProtection="1"/>
    <xf numFmtId="166" fontId="0" fillId="0" borderId="1" xfId="0" applyNumberFormat="1" applyFont="1" applyFill="1" applyBorder="1" applyProtection="1"/>
    <xf numFmtId="0" fontId="0" fillId="0" borderId="1" xfId="0" applyFill="1" applyBorder="1" applyAlignment="1" applyProtection="1">
      <alignment wrapText="1"/>
    </xf>
    <xf numFmtId="0" fontId="0" fillId="0" borderId="0" xfId="0" applyFont="1" applyFill="1" applyAlignment="1" applyProtection="1">
      <alignment wrapText="1"/>
    </xf>
    <xf numFmtId="0" fontId="2" fillId="0" borderId="0" xfId="0" applyFont="1" applyFill="1" applyProtection="1"/>
    <xf numFmtId="0" fontId="7" fillId="0" borderId="0" xfId="0" applyFont="1" applyFill="1" applyProtection="1"/>
    <xf numFmtId="0" fontId="8" fillId="2" borderId="1" xfId="0" applyFont="1" applyFill="1" applyBorder="1" applyAlignment="1" applyProtection="1">
      <alignment horizontal="center" wrapText="1"/>
    </xf>
    <xf numFmtId="0" fontId="8" fillId="12" borderId="1" xfId="0" applyFont="1" applyFill="1" applyBorder="1" applyAlignment="1" applyProtection="1">
      <alignment horizontal="center" wrapText="1"/>
    </xf>
    <xf numFmtId="0" fontId="8" fillId="11" borderId="1" xfId="0" applyFont="1" applyFill="1" applyBorder="1" applyAlignment="1" applyProtection="1">
      <alignment horizontal="center" wrapText="1"/>
    </xf>
    <xf numFmtId="0" fontId="8" fillId="2" borderId="6" xfId="0" applyFont="1" applyFill="1" applyBorder="1" applyAlignment="1" applyProtection="1">
      <alignment horizontal="center" wrapText="1"/>
    </xf>
    <xf numFmtId="0" fontId="2" fillId="8" borderId="0" xfId="0" applyFont="1" applyFill="1" applyProtection="1"/>
    <xf numFmtId="0" fontId="0" fillId="8" borderId="0" xfId="0" applyFont="1" applyFill="1" applyProtection="1"/>
    <xf numFmtId="165" fontId="0" fillId="8" borderId="0" xfId="2" applyNumberFormat="1" applyFont="1" applyFill="1" applyProtection="1"/>
    <xf numFmtId="166" fontId="0" fillId="8" borderId="0" xfId="0" applyNumberFormat="1" applyFont="1" applyFill="1" applyProtection="1"/>
    <xf numFmtId="9" fontId="0" fillId="8" borderId="0" xfId="2" applyFont="1" applyFill="1" applyProtection="1"/>
    <xf numFmtId="167" fontId="0" fillId="8" borderId="0" xfId="0" applyNumberFormat="1" applyFont="1" applyFill="1" applyProtection="1"/>
    <xf numFmtId="0" fontId="6" fillId="8" borderId="0" xfId="0" applyFont="1" applyFill="1" applyProtection="1"/>
    <xf numFmtId="0" fontId="8" fillId="2" borderId="7"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166" fontId="0" fillId="5" borderId="1" xfId="0" applyNumberFormat="1" applyFont="1" applyFill="1" applyBorder="1" applyProtection="1"/>
    <xf numFmtId="0" fontId="0" fillId="0" borderId="0" xfId="0" applyProtection="1"/>
    <xf numFmtId="0" fontId="0" fillId="0" borderId="0" xfId="0" applyAlignment="1" applyProtection="1">
      <alignment vertical="top"/>
    </xf>
    <xf numFmtId="0" fontId="2" fillId="3" borderId="0" xfId="0" applyFont="1" applyFill="1" applyAlignment="1" applyProtection="1">
      <alignment horizontal="center" vertical="top" wrapText="1"/>
    </xf>
    <xf numFmtId="0" fontId="9" fillId="0" borderId="0" xfId="0" applyFont="1" applyAlignment="1" applyProtection="1">
      <alignment vertical="top"/>
    </xf>
    <xf numFmtId="0" fontId="0" fillId="0" borderId="0" xfId="0" applyFont="1" applyFill="1" applyAlignment="1" applyProtection="1">
      <alignment horizontal="left" vertical="top" wrapText="1"/>
    </xf>
    <xf numFmtId="0" fontId="0" fillId="0" borderId="1" xfId="0" applyNumberFormat="1" applyFill="1" applyBorder="1" applyAlignment="1" applyProtection="1">
      <alignment vertical="top" wrapText="1"/>
    </xf>
    <xf numFmtId="0" fontId="0" fillId="0" borderId="1" xfId="0" applyBorder="1" applyAlignment="1" applyProtection="1">
      <alignment vertical="top" wrapText="1"/>
    </xf>
    <xf numFmtId="0" fontId="2" fillId="0" borderId="0" xfId="0" applyFont="1" applyFill="1" applyAlignment="1" applyProtection="1">
      <alignment horizontal="center" vertical="top" wrapText="1"/>
    </xf>
    <xf numFmtId="0" fontId="0" fillId="0" borderId="0" xfId="0" applyNumberFormat="1" applyFont="1" applyFill="1" applyAlignment="1" applyProtection="1">
      <alignment vertical="top"/>
    </xf>
    <xf numFmtId="49" fontId="2" fillId="6" borderId="1" xfId="0" applyNumberFormat="1" applyFont="1" applyFill="1" applyBorder="1" applyAlignment="1" applyProtection="1">
      <alignment vertical="top"/>
    </xf>
    <xf numFmtId="0" fontId="0" fillId="0" borderId="0" xfId="0" applyAlignment="1" applyProtection="1">
      <alignment vertical="top" wrapText="1"/>
    </xf>
    <xf numFmtId="0" fontId="17" fillId="0" borderId="1" xfId="0" applyFont="1" applyBorder="1" applyAlignment="1" applyProtection="1">
      <alignment vertical="top" wrapText="1"/>
    </xf>
    <xf numFmtId="0" fontId="0" fillId="0" borderId="1" xfId="0" applyNumberFormat="1" applyFill="1" applyBorder="1" applyAlignment="1" applyProtection="1">
      <alignment vertical="top"/>
    </xf>
    <xf numFmtId="1" fontId="0" fillId="0" borderId="0" xfId="0" applyNumberFormat="1" applyFont="1" applyFill="1" applyAlignment="1" applyProtection="1">
      <alignment vertical="top"/>
    </xf>
    <xf numFmtId="0" fontId="18" fillId="0" borderId="0" xfId="0" applyFont="1" applyAlignment="1" applyProtection="1">
      <alignment wrapText="1"/>
    </xf>
    <xf numFmtId="0" fontId="13" fillId="0" borderId="9" xfId="4" applyFont="1" applyFill="1" applyBorder="1" applyAlignment="1" applyProtection="1"/>
    <xf numFmtId="0" fontId="13" fillId="0" borderId="1" xfId="4" applyFont="1" applyFill="1" applyBorder="1" applyAlignment="1" applyProtection="1"/>
    <xf numFmtId="0" fontId="0" fillId="0" borderId="0" xfId="0" applyFont="1" applyFill="1" applyAlignment="1" applyProtection="1">
      <alignment vertical="top"/>
    </xf>
    <xf numFmtId="0" fontId="2" fillId="0" borderId="2" xfId="0" applyFont="1" applyFill="1" applyBorder="1" applyAlignment="1" applyProtection="1">
      <alignment horizontal="left"/>
      <protection locked="0"/>
    </xf>
    <xf numFmtId="0" fontId="2" fillId="8" borderId="0" xfId="0" applyFont="1" applyFill="1" applyAlignment="1" applyProtection="1">
      <alignment horizontal="center"/>
    </xf>
    <xf numFmtId="1" fontId="0" fillId="8" borderId="0" xfId="0" applyNumberFormat="1" applyFont="1" applyFill="1" applyProtection="1"/>
    <xf numFmtId="0" fontId="0" fillId="0" borderId="6" xfId="0" applyFont="1" applyFill="1" applyBorder="1" applyAlignment="1" applyProtection="1">
      <alignment horizontal="left"/>
      <protection locked="0"/>
    </xf>
    <xf numFmtId="0" fontId="2" fillId="0" borderId="0" xfId="0" applyFont="1" applyFill="1" applyBorder="1" applyProtection="1"/>
    <xf numFmtId="0" fontId="2" fillId="0" borderId="0" xfId="0" applyFont="1" applyFill="1" applyBorder="1" applyAlignment="1" applyProtection="1">
      <alignment horizontal="left"/>
      <protection locked="0"/>
    </xf>
    <xf numFmtId="0" fontId="2" fillId="0" borderId="0" xfId="0" applyFont="1" applyFill="1" applyBorder="1" applyAlignment="1" applyProtection="1">
      <alignment horizontal="center"/>
      <protection locked="0"/>
    </xf>
    <xf numFmtId="168" fontId="0" fillId="8" borderId="0" xfId="2" applyNumberFormat="1" applyFont="1" applyFill="1" applyProtection="1"/>
    <xf numFmtId="166" fontId="0" fillId="7" borderId="1" xfId="0" applyNumberFormat="1" applyFont="1" applyFill="1" applyBorder="1" applyProtection="1"/>
    <xf numFmtId="0" fontId="20" fillId="13" borderId="0" xfId="0" applyFont="1" applyFill="1" applyProtection="1"/>
    <xf numFmtId="0" fontId="2" fillId="0" borderId="1" xfId="0" applyNumberFormat="1" applyFont="1" applyFill="1" applyBorder="1" applyProtection="1"/>
    <xf numFmtId="0" fontId="0" fillId="14" borderId="0" xfId="0" applyFont="1" applyFill="1" applyProtection="1"/>
    <xf numFmtId="0" fontId="0" fillId="14" borderId="0" xfId="0" applyFont="1" applyFill="1" applyAlignment="1" applyProtection="1">
      <alignment horizontal="center" wrapText="1"/>
      <protection locked="0"/>
    </xf>
    <xf numFmtId="0" fontId="10" fillId="2" borderId="3" xfId="0" applyFont="1" applyFill="1" applyBorder="1" applyAlignment="1" applyProtection="1">
      <alignment horizontal="center"/>
    </xf>
    <xf numFmtId="0" fontId="10" fillId="12" borderId="3" xfId="0" applyFont="1" applyFill="1" applyBorder="1" applyAlignment="1" applyProtection="1">
      <alignment horizontal="center"/>
    </xf>
    <xf numFmtId="0" fontId="10" fillId="11" borderId="3" xfId="0" applyFont="1" applyFill="1" applyBorder="1" applyAlignment="1" applyProtection="1">
      <alignment horizontal="center"/>
    </xf>
  </cellXfs>
  <cellStyles count="5">
    <cellStyle name="Comma" xfId="1" builtinId="3"/>
    <cellStyle name="Normal" xfId="0" builtinId="0"/>
    <cellStyle name="Normal_Sheet1" xfId="3"/>
    <cellStyle name="Normal_Sheet1 2" xfId="4"/>
    <cellStyle name="Percent" xfId="2" builtinId="5"/>
  </cellStyles>
  <dxfs count="4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190500</xdr:rowOff>
    </xdr:from>
    <xdr:ext cx="184731" cy="264560"/>
    <xdr:sp macro="" textlink="">
      <xdr:nvSpPr>
        <xdr:cNvPr id="2" name="TextBox 1">
          <a:extLst>
            <a:ext uri="{FF2B5EF4-FFF2-40B4-BE49-F238E27FC236}">
              <a16:creationId xmlns:a16="http://schemas.microsoft.com/office/drawing/2014/main" id="{1337E639-E101-4D4C-9758-68989A83ECD6}"/>
            </a:ext>
          </a:extLst>
        </xdr:cNvPr>
        <xdr:cNvSpPr txBox="1"/>
      </xdr:nvSpPr>
      <xdr:spPr>
        <a:xfrm>
          <a:off x="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C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24"/>
  <sheetViews>
    <sheetView topLeftCell="B22" workbookViewId="0">
      <selection activeCell="B45" sqref="B45"/>
    </sheetView>
  </sheetViews>
  <sheetFormatPr defaultColWidth="9.109375" defaultRowHeight="14.4" x14ac:dyDescent="0.3"/>
  <cols>
    <col min="1" max="1" width="11.88671875" style="5" hidden="1" customWidth="1"/>
    <col min="2" max="2" width="42.33203125" style="58" customWidth="1"/>
    <col min="3" max="3" width="20.44140625" style="5" customWidth="1"/>
    <col min="4" max="6" width="14.6640625" style="5" customWidth="1"/>
    <col min="7" max="7" width="14.6640625" style="7" customWidth="1"/>
    <col min="8" max="11" width="14.6640625" style="5" customWidth="1"/>
    <col min="12" max="12" width="29.33203125" style="8" customWidth="1"/>
    <col min="13" max="16384" width="9.109375" style="9"/>
  </cols>
  <sheetData>
    <row r="1" spans="1:12" ht="21" x14ac:dyDescent="0.4">
      <c r="B1" s="73" t="s">
        <v>145</v>
      </c>
      <c r="C1" s="6"/>
    </row>
    <row r="3" spans="1:12" ht="20.100000000000001" customHeight="1" x14ac:dyDescent="0.3">
      <c r="A3" s="10"/>
      <c r="B3" s="56" t="s">
        <v>0</v>
      </c>
      <c r="C3" s="106"/>
      <c r="D3" s="45"/>
      <c r="E3" s="45"/>
      <c r="F3" s="45"/>
      <c r="G3" s="45"/>
      <c r="H3" s="45"/>
      <c r="I3" s="45"/>
      <c r="J3" s="45"/>
      <c r="K3" s="46"/>
    </row>
    <row r="4" spans="1:12" ht="20.100000000000001" customHeight="1" x14ac:dyDescent="0.3">
      <c r="A4" s="10"/>
      <c r="B4" s="56" t="s">
        <v>142</v>
      </c>
      <c r="C4" s="106"/>
      <c r="D4" s="45"/>
      <c r="E4" s="45"/>
      <c r="F4" s="45"/>
      <c r="G4" s="45"/>
      <c r="H4" s="45"/>
      <c r="I4" s="45"/>
      <c r="J4" s="45"/>
      <c r="K4" s="46"/>
    </row>
    <row r="5" spans="1:12" ht="20.100000000000001" customHeight="1" x14ac:dyDescent="0.3">
      <c r="A5" s="10"/>
      <c r="B5" s="110"/>
      <c r="C5" s="111"/>
      <c r="D5" s="112"/>
      <c r="E5" s="112"/>
      <c r="F5" s="112"/>
      <c r="G5" s="112"/>
      <c r="H5" s="112"/>
      <c r="I5" s="112"/>
      <c r="J5" s="112"/>
      <c r="K5" s="112"/>
    </row>
    <row r="6" spans="1:12" x14ac:dyDescent="0.3">
      <c r="C6" s="58"/>
    </row>
    <row r="7" spans="1:12" ht="58.2" x14ac:dyDescent="0.35">
      <c r="B7" s="59" t="s">
        <v>44</v>
      </c>
      <c r="C7" s="59"/>
      <c r="D7" s="119" t="s">
        <v>57</v>
      </c>
      <c r="E7" s="119"/>
      <c r="F7" s="120" t="s">
        <v>135</v>
      </c>
      <c r="G7" s="120"/>
      <c r="H7" s="121" t="s">
        <v>136</v>
      </c>
      <c r="I7" s="121"/>
      <c r="J7" s="117"/>
      <c r="K7" s="117"/>
      <c r="L7" s="118" t="s">
        <v>144</v>
      </c>
    </row>
    <row r="8" spans="1:12" ht="31.2" x14ac:dyDescent="0.3">
      <c r="A8" s="10"/>
      <c r="B8" s="54" t="s">
        <v>47</v>
      </c>
      <c r="C8" s="55"/>
      <c r="D8" s="74" t="s">
        <v>1</v>
      </c>
      <c r="E8" s="74" t="s">
        <v>2</v>
      </c>
      <c r="F8" s="75" t="s">
        <v>1</v>
      </c>
      <c r="G8" s="75" t="s">
        <v>2</v>
      </c>
      <c r="H8" s="76" t="s">
        <v>1</v>
      </c>
      <c r="I8" s="76" t="s">
        <v>2</v>
      </c>
      <c r="J8" s="77" t="s">
        <v>60</v>
      </c>
      <c r="K8" s="77" t="s">
        <v>61</v>
      </c>
    </row>
    <row r="9" spans="1:12" ht="20.100000000000001" customHeight="1" x14ac:dyDescent="0.3">
      <c r="A9" s="10"/>
      <c r="B9" s="56" t="s">
        <v>3</v>
      </c>
      <c r="C9" s="56"/>
      <c r="D9" s="11">
        <v>0</v>
      </c>
      <c r="E9" s="12">
        <v>0</v>
      </c>
      <c r="F9" s="40">
        <v>0</v>
      </c>
      <c r="G9" s="41">
        <v>0</v>
      </c>
      <c r="H9" s="38">
        <v>0</v>
      </c>
      <c r="I9" s="39">
        <v>0</v>
      </c>
      <c r="J9" s="50">
        <f>H9+F9+D9</f>
        <v>0</v>
      </c>
      <c r="K9" s="52">
        <f>I9*H9+G9*F9+E9*D9</f>
        <v>0</v>
      </c>
    </row>
    <row r="10" spans="1:12" ht="20.100000000000001" customHeight="1" x14ac:dyDescent="0.3">
      <c r="A10" s="10"/>
      <c r="B10" s="56" t="s">
        <v>4</v>
      </c>
      <c r="C10" s="56"/>
      <c r="D10" s="11">
        <v>0</v>
      </c>
      <c r="E10" s="12">
        <v>0</v>
      </c>
      <c r="F10" s="40">
        <v>0</v>
      </c>
      <c r="G10" s="41">
        <v>0</v>
      </c>
      <c r="H10" s="38">
        <v>0</v>
      </c>
      <c r="I10" s="39">
        <v>0</v>
      </c>
      <c r="J10" s="50">
        <f t="shared" ref="J10:J13" si="0">H10+F10+D10</f>
        <v>0</v>
      </c>
      <c r="K10" s="52">
        <f t="shared" ref="K10:K13" si="1">I10*H10+G10*F10+E10*D10</f>
        <v>0</v>
      </c>
    </row>
    <row r="11" spans="1:12" ht="20.100000000000001" customHeight="1" x14ac:dyDescent="0.3">
      <c r="A11" s="10"/>
      <c r="B11" s="56" t="s">
        <v>5</v>
      </c>
      <c r="C11" s="56"/>
      <c r="D11" s="11">
        <v>0</v>
      </c>
      <c r="E11" s="12">
        <v>0</v>
      </c>
      <c r="F11" s="40">
        <v>0</v>
      </c>
      <c r="G11" s="41">
        <v>0</v>
      </c>
      <c r="H11" s="38">
        <v>0</v>
      </c>
      <c r="I11" s="39">
        <v>0</v>
      </c>
      <c r="J11" s="50">
        <f t="shared" si="0"/>
        <v>0</v>
      </c>
      <c r="K11" s="52">
        <f t="shared" si="1"/>
        <v>0</v>
      </c>
    </row>
    <row r="12" spans="1:12" ht="20.100000000000001" customHeight="1" x14ac:dyDescent="0.3">
      <c r="A12" s="10"/>
      <c r="B12" s="56" t="s">
        <v>6</v>
      </c>
      <c r="C12" s="56"/>
      <c r="D12" s="11">
        <v>0</v>
      </c>
      <c r="E12" s="12">
        <v>0</v>
      </c>
      <c r="F12" s="40">
        <v>0</v>
      </c>
      <c r="G12" s="41">
        <v>0</v>
      </c>
      <c r="H12" s="38">
        <v>0</v>
      </c>
      <c r="I12" s="39">
        <v>0</v>
      </c>
      <c r="J12" s="50">
        <f t="shared" si="0"/>
        <v>0</v>
      </c>
      <c r="K12" s="52">
        <f t="shared" si="1"/>
        <v>0</v>
      </c>
    </row>
    <row r="13" spans="1:12" ht="20.100000000000001" customHeight="1" x14ac:dyDescent="0.3">
      <c r="A13" s="10"/>
      <c r="B13" s="56" t="s">
        <v>58</v>
      </c>
      <c r="C13" s="56"/>
      <c r="D13" s="11">
        <v>0</v>
      </c>
      <c r="E13" s="12">
        <v>0</v>
      </c>
      <c r="F13" s="40">
        <v>0</v>
      </c>
      <c r="G13" s="41">
        <v>0</v>
      </c>
      <c r="H13" s="38">
        <v>0</v>
      </c>
      <c r="I13" s="39">
        <v>0</v>
      </c>
      <c r="J13" s="50">
        <f t="shared" si="0"/>
        <v>0</v>
      </c>
      <c r="K13" s="52">
        <f t="shared" si="1"/>
        <v>0</v>
      </c>
    </row>
    <row r="14" spans="1:12" ht="20.100000000000001" customHeight="1" x14ac:dyDescent="0.3">
      <c r="A14" s="10"/>
      <c r="B14" s="57" t="s">
        <v>45</v>
      </c>
      <c r="C14" s="57"/>
      <c r="D14" s="28">
        <f>SUM(D9:D13)</f>
        <v>0</v>
      </c>
      <c r="E14" s="27">
        <f>D9*E9+D10*E10+D11*E11+D12*E12+D13*E13</f>
        <v>0</v>
      </c>
      <c r="F14" s="53">
        <f>SUM(F9:F13)</f>
        <v>0</v>
      </c>
      <c r="G14" s="49">
        <f>F9*G9+F10*G10+F11*G11+F12*G12+F13*G13</f>
        <v>0</v>
      </c>
      <c r="H14" s="47">
        <f>SUM(H9:H13)</f>
        <v>0</v>
      </c>
      <c r="I14" s="48">
        <f>H9*I9+H10*I10+H11*I11+H12*I12+H13*I13</f>
        <v>0</v>
      </c>
      <c r="J14" s="50">
        <f>SUM(J9:J13)</f>
        <v>0</v>
      </c>
      <c r="K14" s="51">
        <f>SUM(K9:K13)</f>
        <v>0</v>
      </c>
    </row>
    <row r="15" spans="1:12" ht="15.75" customHeight="1" x14ac:dyDescent="0.3">
      <c r="C15" s="58"/>
    </row>
    <row r="16" spans="1:12" ht="15.75" customHeight="1" x14ac:dyDescent="0.35">
      <c r="B16" s="59" t="s">
        <v>46</v>
      </c>
      <c r="C16" s="59"/>
    </row>
    <row r="17" spans="1:12" ht="63" customHeight="1" x14ac:dyDescent="0.3">
      <c r="B17" s="60" t="s">
        <v>52</v>
      </c>
      <c r="C17" s="55" t="s">
        <v>111</v>
      </c>
      <c r="D17" s="13" t="s">
        <v>94</v>
      </c>
      <c r="E17" s="13" t="s">
        <v>9</v>
      </c>
      <c r="F17" s="13" t="s">
        <v>10</v>
      </c>
      <c r="G17" s="13" t="s">
        <v>11</v>
      </c>
      <c r="H17" s="13" t="s">
        <v>12</v>
      </c>
      <c r="I17" s="13" t="s">
        <v>13</v>
      </c>
      <c r="J17" s="13" t="s">
        <v>14</v>
      </c>
      <c r="K17" s="85"/>
      <c r="L17" s="13" t="s">
        <v>15</v>
      </c>
    </row>
    <row r="18" spans="1:12" x14ac:dyDescent="0.3">
      <c r="A18" s="1">
        <v>40000</v>
      </c>
      <c r="B18" s="31" t="s">
        <v>16</v>
      </c>
      <c r="C18" s="61"/>
      <c r="D18" s="14"/>
      <c r="E18" s="15"/>
      <c r="F18" s="15"/>
      <c r="G18" s="15"/>
      <c r="H18" s="15"/>
      <c r="I18" s="15"/>
      <c r="J18" s="15"/>
      <c r="K18" s="86"/>
      <c r="L18" s="16"/>
    </row>
    <row r="19" spans="1:12" x14ac:dyDescent="0.3">
      <c r="A19" s="1"/>
      <c r="B19" s="62" t="s">
        <v>59</v>
      </c>
      <c r="C19" s="62"/>
      <c r="D19" s="69"/>
      <c r="E19" s="69"/>
      <c r="F19" s="69"/>
      <c r="G19" s="69"/>
      <c r="H19" s="69"/>
      <c r="I19" s="69"/>
      <c r="J19" s="69"/>
      <c r="K19" s="69"/>
      <c r="L19" s="70"/>
    </row>
    <row r="20" spans="1:12" ht="15" customHeight="1" x14ac:dyDescent="0.3">
      <c r="A20" s="1">
        <v>46100</v>
      </c>
      <c r="B20" s="63" t="s">
        <v>17</v>
      </c>
      <c r="C20" s="63"/>
      <c r="D20" s="114">
        <f>K14</f>
        <v>0</v>
      </c>
      <c r="E20" s="114">
        <f>D20*12</f>
        <v>0</v>
      </c>
      <c r="F20" s="4">
        <v>0</v>
      </c>
      <c r="G20" s="4">
        <v>0</v>
      </c>
      <c r="H20" s="4">
        <v>0</v>
      </c>
      <c r="I20" s="4">
        <v>0</v>
      </c>
      <c r="J20" s="4">
        <v>0</v>
      </c>
      <c r="K20" s="87"/>
      <c r="L20" s="17"/>
    </row>
    <row r="21" spans="1:12" x14ac:dyDescent="0.3">
      <c r="A21" s="1">
        <v>46130</v>
      </c>
      <c r="B21" s="64" t="s">
        <v>132</v>
      </c>
      <c r="C21" s="63"/>
      <c r="D21" s="4">
        <v>0</v>
      </c>
      <c r="E21" s="4">
        <f>D21*12</f>
        <v>0</v>
      </c>
      <c r="F21" s="4">
        <v>0</v>
      </c>
      <c r="G21" s="4">
        <v>0</v>
      </c>
      <c r="H21" s="4">
        <v>0</v>
      </c>
      <c r="I21" s="4">
        <v>0</v>
      </c>
      <c r="J21" s="4">
        <v>0</v>
      </c>
      <c r="K21" s="87"/>
      <c r="L21" s="17"/>
    </row>
    <row r="22" spans="1:12" x14ac:dyDescent="0.3">
      <c r="A22" s="1"/>
      <c r="B22" s="62" t="s">
        <v>117</v>
      </c>
      <c r="C22" s="62"/>
      <c r="D22" s="69"/>
      <c r="E22" s="69"/>
      <c r="F22" s="69"/>
      <c r="G22" s="69"/>
      <c r="H22" s="69"/>
      <c r="I22" s="69"/>
      <c r="J22" s="69"/>
      <c r="K22" s="69"/>
      <c r="L22" s="70"/>
    </row>
    <row r="23" spans="1:12" x14ac:dyDescent="0.3">
      <c r="A23" s="1">
        <v>48100</v>
      </c>
      <c r="B23" s="65" t="s">
        <v>19</v>
      </c>
      <c r="C23" s="63"/>
      <c r="D23" s="4">
        <v>0</v>
      </c>
      <c r="E23" s="4">
        <f t="shared" ref="E23:E29" si="2">D23*12</f>
        <v>0</v>
      </c>
      <c r="F23" s="4">
        <v>0</v>
      </c>
      <c r="G23" s="4">
        <v>0</v>
      </c>
      <c r="H23" s="4">
        <v>0</v>
      </c>
      <c r="I23" s="4">
        <v>0</v>
      </c>
      <c r="J23" s="4">
        <v>0</v>
      </c>
      <c r="K23" s="87"/>
      <c r="L23" s="18"/>
    </row>
    <row r="24" spans="1:12" x14ac:dyDescent="0.3">
      <c r="A24" s="1">
        <v>48600</v>
      </c>
      <c r="B24" s="65" t="s">
        <v>20</v>
      </c>
      <c r="C24" s="63"/>
      <c r="D24" s="4">
        <v>0</v>
      </c>
      <c r="E24" s="4">
        <f t="shared" si="2"/>
        <v>0</v>
      </c>
      <c r="F24" s="4">
        <v>0</v>
      </c>
      <c r="G24" s="4">
        <v>0</v>
      </c>
      <c r="H24" s="4">
        <v>0</v>
      </c>
      <c r="I24" s="4">
        <v>0</v>
      </c>
      <c r="J24" s="4">
        <v>0</v>
      </c>
      <c r="K24" s="87"/>
      <c r="L24" s="18"/>
    </row>
    <row r="25" spans="1:12" x14ac:dyDescent="0.3">
      <c r="A25" s="1">
        <v>48700</v>
      </c>
      <c r="B25" s="65" t="s">
        <v>21</v>
      </c>
      <c r="C25" s="63"/>
      <c r="D25" s="4">
        <v>0</v>
      </c>
      <c r="E25" s="4">
        <f t="shared" si="2"/>
        <v>0</v>
      </c>
      <c r="F25" s="4">
        <v>0</v>
      </c>
      <c r="G25" s="4">
        <v>0</v>
      </c>
      <c r="H25" s="4">
        <v>0</v>
      </c>
      <c r="I25" s="4">
        <v>0</v>
      </c>
      <c r="J25" s="4">
        <v>0</v>
      </c>
      <c r="K25" s="87"/>
      <c r="L25" s="18"/>
    </row>
    <row r="26" spans="1:12" x14ac:dyDescent="0.3">
      <c r="A26" s="44">
        <v>49900</v>
      </c>
      <c r="B26" s="66" t="s">
        <v>76</v>
      </c>
      <c r="C26" s="63"/>
      <c r="D26" s="4">
        <v>0</v>
      </c>
      <c r="E26" s="4">
        <f>D26*12</f>
        <v>0</v>
      </c>
      <c r="F26" s="4">
        <v>0</v>
      </c>
      <c r="G26" s="4">
        <v>0</v>
      </c>
      <c r="H26" s="4">
        <v>0</v>
      </c>
      <c r="I26" s="4">
        <v>0</v>
      </c>
      <c r="J26" s="4">
        <v>0</v>
      </c>
      <c r="K26" s="87"/>
      <c r="L26" s="18"/>
    </row>
    <row r="27" spans="1:12" x14ac:dyDescent="0.3">
      <c r="A27" s="1">
        <v>48900</v>
      </c>
      <c r="B27" s="65" t="s">
        <v>22</v>
      </c>
      <c r="C27" s="63"/>
      <c r="D27" s="4">
        <v>0</v>
      </c>
      <c r="E27" s="4">
        <f t="shared" si="2"/>
        <v>0</v>
      </c>
      <c r="F27" s="4">
        <v>0</v>
      </c>
      <c r="G27" s="4">
        <v>0</v>
      </c>
      <c r="H27" s="4">
        <v>0</v>
      </c>
      <c r="I27" s="4">
        <v>0</v>
      </c>
      <c r="J27" s="4">
        <v>0</v>
      </c>
      <c r="K27" s="87"/>
      <c r="L27" s="18"/>
    </row>
    <row r="28" spans="1:12" x14ac:dyDescent="0.3">
      <c r="A28" s="1">
        <v>49910</v>
      </c>
      <c r="B28" s="65" t="s">
        <v>23</v>
      </c>
      <c r="C28" s="63"/>
      <c r="D28" s="4">
        <v>0</v>
      </c>
      <c r="E28" s="4">
        <f t="shared" si="2"/>
        <v>0</v>
      </c>
      <c r="F28" s="4">
        <v>0</v>
      </c>
      <c r="G28" s="4">
        <v>0</v>
      </c>
      <c r="H28" s="4">
        <v>0</v>
      </c>
      <c r="I28" s="4">
        <v>0</v>
      </c>
      <c r="J28" s="4">
        <v>0</v>
      </c>
      <c r="K28" s="87"/>
      <c r="L28" s="18"/>
    </row>
    <row r="29" spans="1:12" x14ac:dyDescent="0.3">
      <c r="A29" s="1">
        <v>49970</v>
      </c>
      <c r="B29" s="65" t="s">
        <v>24</v>
      </c>
      <c r="C29" s="63"/>
      <c r="D29" s="4">
        <v>0</v>
      </c>
      <c r="E29" s="4">
        <f t="shared" si="2"/>
        <v>0</v>
      </c>
      <c r="F29" s="4">
        <v>0</v>
      </c>
      <c r="G29" s="4">
        <v>0</v>
      </c>
      <c r="H29" s="4">
        <v>0</v>
      </c>
      <c r="I29" s="4">
        <v>0</v>
      </c>
      <c r="J29" s="4">
        <v>0</v>
      </c>
      <c r="K29" s="87"/>
      <c r="L29" s="18"/>
    </row>
    <row r="30" spans="1:12" s="19" customFormat="1" x14ac:dyDescent="0.3">
      <c r="A30" s="10"/>
      <c r="B30" s="29" t="s">
        <v>25</v>
      </c>
      <c r="C30" s="29"/>
      <c r="D30" s="3">
        <f t="shared" ref="D30:J30" si="3">ROUND(SUBTOTAL(9,D20:D29), 0)</f>
        <v>0</v>
      </c>
      <c r="E30" s="3">
        <f t="shared" si="3"/>
        <v>0</v>
      </c>
      <c r="F30" s="3">
        <f t="shared" si="3"/>
        <v>0</v>
      </c>
      <c r="G30" s="3">
        <f t="shared" si="3"/>
        <v>0</v>
      </c>
      <c r="H30" s="3">
        <f t="shared" si="3"/>
        <v>0</v>
      </c>
      <c r="I30" s="3">
        <f t="shared" si="3"/>
        <v>0</v>
      </c>
      <c r="J30" s="3">
        <f t="shared" si="3"/>
        <v>0</v>
      </c>
      <c r="K30" s="3"/>
      <c r="L30" s="30"/>
    </row>
    <row r="31" spans="1:12" x14ac:dyDescent="0.3">
      <c r="A31" s="2">
        <v>50000</v>
      </c>
      <c r="B31" s="31" t="s">
        <v>26</v>
      </c>
      <c r="C31" s="31"/>
      <c r="D31" s="32"/>
      <c r="E31" s="32"/>
      <c r="F31" s="32"/>
      <c r="G31" s="32"/>
      <c r="H31" s="32"/>
      <c r="I31" s="32"/>
      <c r="J31" s="32"/>
      <c r="K31" s="32"/>
      <c r="L31" s="33"/>
    </row>
    <row r="32" spans="1:12" x14ac:dyDescent="0.3">
      <c r="A32" s="1"/>
      <c r="B32" s="62" t="s">
        <v>75</v>
      </c>
      <c r="C32" s="62"/>
      <c r="D32" s="69"/>
      <c r="E32" s="69"/>
      <c r="F32" s="69"/>
      <c r="G32" s="69"/>
      <c r="H32" s="69"/>
      <c r="I32" s="69"/>
      <c r="J32" s="69"/>
      <c r="K32" s="69"/>
      <c r="L32" s="70"/>
    </row>
    <row r="33" spans="1:12" ht="17.25" customHeight="1" x14ac:dyDescent="0.3">
      <c r="A33" s="2">
        <v>71200</v>
      </c>
      <c r="B33" s="65" t="s">
        <v>150</v>
      </c>
      <c r="C33" s="63" t="s">
        <v>112</v>
      </c>
      <c r="D33" s="4">
        <v>0</v>
      </c>
      <c r="E33" s="4">
        <f t="shared" ref="E33:E59" si="4">D33*12</f>
        <v>0</v>
      </c>
      <c r="F33" s="4">
        <v>0</v>
      </c>
      <c r="G33" s="4">
        <v>0</v>
      </c>
      <c r="H33" s="4">
        <v>0</v>
      </c>
      <c r="I33" s="4">
        <v>0</v>
      </c>
      <c r="J33" s="4">
        <v>0</v>
      </c>
      <c r="K33" s="87"/>
      <c r="L33" s="18"/>
    </row>
    <row r="34" spans="1:12" x14ac:dyDescent="0.3">
      <c r="A34" s="2">
        <v>71400</v>
      </c>
      <c r="B34" s="65" t="s">
        <v>29</v>
      </c>
      <c r="C34" s="63" t="s">
        <v>112</v>
      </c>
      <c r="D34" s="4">
        <v>0</v>
      </c>
      <c r="E34" s="4">
        <f t="shared" si="4"/>
        <v>0</v>
      </c>
      <c r="F34" s="4">
        <v>0</v>
      </c>
      <c r="G34" s="4">
        <v>0</v>
      </c>
      <c r="H34" s="4">
        <v>0</v>
      </c>
      <c r="I34" s="4">
        <v>0</v>
      </c>
      <c r="J34" s="4">
        <v>0</v>
      </c>
      <c r="K34" s="87"/>
      <c r="L34" s="18"/>
    </row>
    <row r="35" spans="1:12" x14ac:dyDescent="0.3">
      <c r="A35" s="2">
        <v>71800</v>
      </c>
      <c r="B35" s="65" t="s">
        <v>30</v>
      </c>
      <c r="C35" s="63" t="s">
        <v>112</v>
      </c>
      <c r="D35" s="4">
        <v>0</v>
      </c>
      <c r="E35" s="4">
        <f t="shared" si="4"/>
        <v>0</v>
      </c>
      <c r="F35" s="4">
        <v>0</v>
      </c>
      <c r="G35" s="4">
        <v>0</v>
      </c>
      <c r="H35" s="4">
        <v>0</v>
      </c>
      <c r="I35" s="4">
        <v>0</v>
      </c>
      <c r="J35" s="4">
        <v>0</v>
      </c>
      <c r="K35" s="87"/>
      <c r="L35" s="18"/>
    </row>
    <row r="36" spans="1:12" x14ac:dyDescent="0.3">
      <c r="A36" s="2">
        <v>72100</v>
      </c>
      <c r="B36" s="65" t="s">
        <v>31</v>
      </c>
      <c r="C36" s="63" t="s">
        <v>112</v>
      </c>
      <c r="D36" s="4">
        <v>0</v>
      </c>
      <c r="E36" s="4">
        <f t="shared" si="4"/>
        <v>0</v>
      </c>
      <c r="F36" s="4">
        <v>0</v>
      </c>
      <c r="G36" s="4">
        <v>0</v>
      </c>
      <c r="H36" s="4">
        <v>0</v>
      </c>
      <c r="I36" s="4">
        <v>0</v>
      </c>
      <c r="J36" s="4">
        <v>0</v>
      </c>
      <c r="K36" s="87"/>
      <c r="L36" s="18"/>
    </row>
    <row r="37" spans="1:12" x14ac:dyDescent="0.3">
      <c r="A37" s="2">
        <v>75200</v>
      </c>
      <c r="B37" s="65" t="s">
        <v>51</v>
      </c>
      <c r="C37" s="63" t="s">
        <v>112</v>
      </c>
      <c r="D37" s="4">
        <v>0</v>
      </c>
      <c r="E37" s="4">
        <f t="shared" si="4"/>
        <v>0</v>
      </c>
      <c r="F37" s="4">
        <v>0</v>
      </c>
      <c r="G37" s="4">
        <v>0</v>
      </c>
      <c r="H37" s="4">
        <v>0</v>
      </c>
      <c r="I37" s="4">
        <v>0</v>
      </c>
      <c r="J37" s="4">
        <v>0</v>
      </c>
      <c r="K37" s="87"/>
      <c r="L37" s="18"/>
    </row>
    <row r="38" spans="1:12" x14ac:dyDescent="0.3">
      <c r="A38" s="2">
        <v>77400</v>
      </c>
      <c r="B38" s="65" t="s">
        <v>50</v>
      </c>
      <c r="C38" s="63" t="s">
        <v>112</v>
      </c>
      <c r="D38" s="4">
        <v>0</v>
      </c>
      <c r="E38" s="4">
        <f t="shared" si="4"/>
        <v>0</v>
      </c>
      <c r="F38" s="4">
        <v>0</v>
      </c>
      <c r="G38" s="4">
        <v>0</v>
      </c>
      <c r="H38" s="4">
        <v>0</v>
      </c>
      <c r="I38" s="4">
        <v>0</v>
      </c>
      <c r="J38" s="4">
        <v>0</v>
      </c>
      <c r="K38" s="87"/>
      <c r="L38" s="18"/>
    </row>
    <row r="39" spans="1:12" x14ac:dyDescent="0.3">
      <c r="A39" s="2">
        <v>79200</v>
      </c>
      <c r="B39" s="65" t="s">
        <v>49</v>
      </c>
      <c r="C39" s="63" t="s">
        <v>112</v>
      </c>
      <c r="D39" s="4">
        <v>0</v>
      </c>
      <c r="E39" s="4">
        <f t="shared" si="4"/>
        <v>0</v>
      </c>
      <c r="F39" s="4">
        <v>0</v>
      </c>
      <c r="G39" s="4">
        <v>0</v>
      </c>
      <c r="H39" s="4">
        <v>0</v>
      </c>
      <c r="I39" s="4">
        <v>0</v>
      </c>
      <c r="J39" s="4">
        <v>0</v>
      </c>
      <c r="K39" s="87"/>
      <c r="L39" s="18"/>
    </row>
    <row r="40" spans="1:12" x14ac:dyDescent="0.3">
      <c r="A40" s="2">
        <v>55200</v>
      </c>
      <c r="B40" s="65" t="s">
        <v>120</v>
      </c>
      <c r="C40" s="63" t="s">
        <v>113</v>
      </c>
      <c r="D40" s="4">
        <v>0</v>
      </c>
      <c r="E40" s="4">
        <f t="shared" si="4"/>
        <v>0</v>
      </c>
      <c r="F40" s="4">
        <v>0</v>
      </c>
      <c r="G40" s="4">
        <v>0</v>
      </c>
      <c r="H40" s="4">
        <v>0</v>
      </c>
      <c r="I40" s="4">
        <v>0</v>
      </c>
      <c r="J40" s="4">
        <v>0</v>
      </c>
      <c r="K40" s="87"/>
      <c r="L40" s="18"/>
    </row>
    <row r="41" spans="1:12" x14ac:dyDescent="0.3">
      <c r="A41" s="2"/>
      <c r="B41" s="67" t="s">
        <v>54</v>
      </c>
      <c r="C41" s="67"/>
      <c r="D41" s="69"/>
      <c r="E41" s="69"/>
      <c r="F41" s="69"/>
      <c r="G41" s="69"/>
      <c r="H41" s="69"/>
      <c r="I41" s="69"/>
      <c r="J41" s="69"/>
      <c r="K41" s="69"/>
      <c r="L41" s="70"/>
    </row>
    <row r="42" spans="1:12" x14ac:dyDescent="0.3">
      <c r="A42" s="2">
        <v>82200</v>
      </c>
      <c r="B42" s="65" t="s">
        <v>118</v>
      </c>
      <c r="C42" s="63" t="s">
        <v>113</v>
      </c>
      <c r="D42" s="4">
        <v>0</v>
      </c>
      <c r="E42" s="4">
        <f t="shared" si="4"/>
        <v>0</v>
      </c>
      <c r="F42" s="4">
        <v>0</v>
      </c>
      <c r="G42" s="4">
        <v>0</v>
      </c>
      <c r="H42" s="4">
        <v>0</v>
      </c>
      <c r="I42" s="4">
        <v>0</v>
      </c>
      <c r="J42" s="4">
        <v>0</v>
      </c>
      <c r="K42" s="87"/>
      <c r="L42" s="17"/>
    </row>
    <row r="43" spans="1:12" x14ac:dyDescent="0.3">
      <c r="A43" s="2">
        <v>82600</v>
      </c>
      <c r="B43" s="65" t="s">
        <v>33</v>
      </c>
      <c r="C43" s="63" t="s">
        <v>113</v>
      </c>
      <c r="D43" s="4">
        <v>0</v>
      </c>
      <c r="E43" s="4">
        <f t="shared" si="4"/>
        <v>0</v>
      </c>
      <c r="F43" s="4">
        <v>0</v>
      </c>
      <c r="G43" s="4">
        <v>0</v>
      </c>
      <c r="H43" s="4">
        <v>0</v>
      </c>
      <c r="I43" s="4">
        <v>0</v>
      </c>
      <c r="J43" s="4">
        <v>0</v>
      </c>
      <c r="K43" s="87"/>
      <c r="L43" s="18"/>
    </row>
    <row r="44" spans="1:12" x14ac:dyDescent="0.3">
      <c r="A44" s="2">
        <v>84300</v>
      </c>
      <c r="B44" s="65" t="s">
        <v>34</v>
      </c>
      <c r="C44" s="63" t="s">
        <v>113</v>
      </c>
      <c r="D44" s="4">
        <v>0</v>
      </c>
      <c r="E44" s="4">
        <f t="shared" si="4"/>
        <v>0</v>
      </c>
      <c r="F44" s="4">
        <v>0</v>
      </c>
      <c r="G44" s="4">
        <v>0</v>
      </c>
      <c r="H44" s="4">
        <v>0</v>
      </c>
      <c r="I44" s="4">
        <v>0</v>
      </c>
      <c r="J44" s="4">
        <v>0</v>
      </c>
      <c r="K44" s="87"/>
      <c r="L44" s="20"/>
    </row>
    <row r="45" spans="1:12" x14ac:dyDescent="0.3">
      <c r="A45" s="2">
        <v>85940</v>
      </c>
      <c r="B45" s="65" t="s">
        <v>35</v>
      </c>
      <c r="C45" s="63" t="s">
        <v>113</v>
      </c>
      <c r="D45" s="4">
        <v>0</v>
      </c>
      <c r="E45" s="4">
        <f t="shared" si="4"/>
        <v>0</v>
      </c>
      <c r="F45" s="4">
        <v>0</v>
      </c>
      <c r="G45" s="4">
        <v>0</v>
      </c>
      <c r="H45" s="4">
        <v>0</v>
      </c>
      <c r="I45" s="4">
        <v>0</v>
      </c>
      <c r="J45" s="4">
        <v>0</v>
      </c>
      <c r="K45" s="87"/>
      <c r="L45" s="18"/>
    </row>
    <row r="46" spans="1:12" x14ac:dyDescent="0.3">
      <c r="A46" s="2">
        <v>85900</v>
      </c>
      <c r="B46" s="116" t="s">
        <v>143</v>
      </c>
      <c r="C46" s="63" t="s">
        <v>113</v>
      </c>
      <c r="D46" s="4">
        <v>0</v>
      </c>
      <c r="E46" s="4">
        <f t="shared" si="4"/>
        <v>0</v>
      </c>
      <c r="F46" s="4">
        <v>0</v>
      </c>
      <c r="G46" s="4">
        <v>0</v>
      </c>
      <c r="H46" s="4">
        <v>0</v>
      </c>
      <c r="I46" s="4">
        <v>0</v>
      </c>
      <c r="J46" s="4">
        <v>0</v>
      </c>
      <c r="K46" s="87"/>
      <c r="L46" s="18"/>
    </row>
    <row r="47" spans="1:12" x14ac:dyDescent="0.3">
      <c r="A47" s="2">
        <v>83110</v>
      </c>
      <c r="B47" s="65" t="s">
        <v>55</v>
      </c>
      <c r="C47" s="63" t="s">
        <v>113</v>
      </c>
      <c r="D47" s="4">
        <v>0</v>
      </c>
      <c r="E47" s="4">
        <f t="shared" si="4"/>
        <v>0</v>
      </c>
      <c r="F47" s="4">
        <v>0</v>
      </c>
      <c r="G47" s="4">
        <v>0</v>
      </c>
      <c r="H47" s="4">
        <v>0</v>
      </c>
      <c r="I47" s="4">
        <v>0</v>
      </c>
      <c r="J47" s="4">
        <v>0</v>
      </c>
      <c r="K47" s="87"/>
      <c r="L47" s="18"/>
    </row>
    <row r="48" spans="1:12" x14ac:dyDescent="0.3">
      <c r="A48" s="2"/>
      <c r="B48" s="67" t="s">
        <v>56</v>
      </c>
      <c r="C48" s="67"/>
      <c r="D48" s="69"/>
      <c r="E48" s="69"/>
      <c r="F48" s="69"/>
      <c r="G48" s="69"/>
      <c r="H48" s="69"/>
      <c r="I48" s="69"/>
      <c r="J48" s="69"/>
      <c r="K48" s="69"/>
      <c r="L48" s="70"/>
    </row>
    <row r="49" spans="1:12" ht="14.25" customHeight="1" x14ac:dyDescent="0.3">
      <c r="A49" s="2">
        <v>55400</v>
      </c>
      <c r="B49" s="65" t="s">
        <v>119</v>
      </c>
      <c r="C49" s="63" t="s">
        <v>113</v>
      </c>
      <c r="D49" s="4">
        <v>0</v>
      </c>
      <c r="E49" s="4">
        <f t="shared" si="4"/>
        <v>0</v>
      </c>
      <c r="F49" s="4">
        <v>0</v>
      </c>
      <c r="G49" s="4">
        <v>0</v>
      </c>
      <c r="H49" s="4">
        <v>0</v>
      </c>
      <c r="I49" s="4">
        <v>0</v>
      </c>
      <c r="J49" s="4">
        <v>0</v>
      </c>
      <c r="K49" s="87"/>
      <c r="L49" s="17"/>
    </row>
    <row r="50" spans="1:12" x14ac:dyDescent="0.3">
      <c r="A50" s="2">
        <v>66400</v>
      </c>
      <c r="B50" s="65" t="s">
        <v>36</v>
      </c>
      <c r="C50" s="63" t="s">
        <v>113</v>
      </c>
      <c r="D50" s="4">
        <v>0</v>
      </c>
      <c r="E50" s="4">
        <f t="shared" si="4"/>
        <v>0</v>
      </c>
      <c r="F50" s="4">
        <v>0</v>
      </c>
      <c r="G50" s="4">
        <v>0</v>
      </c>
      <c r="H50" s="4">
        <v>0</v>
      </c>
      <c r="I50" s="4">
        <v>0</v>
      </c>
      <c r="J50" s="4">
        <v>0</v>
      </c>
      <c r="K50" s="87"/>
      <c r="L50" s="18"/>
    </row>
    <row r="51" spans="1:12" x14ac:dyDescent="0.3">
      <c r="A51" s="2">
        <v>66800</v>
      </c>
      <c r="B51" s="65" t="s">
        <v>37</v>
      </c>
      <c r="C51" s="63" t="s">
        <v>113</v>
      </c>
      <c r="D51" s="4">
        <v>0</v>
      </c>
      <c r="E51" s="4">
        <f t="shared" si="4"/>
        <v>0</v>
      </c>
      <c r="F51" s="4">
        <v>0</v>
      </c>
      <c r="G51" s="4">
        <v>0</v>
      </c>
      <c r="H51" s="4">
        <v>0</v>
      </c>
      <c r="I51" s="4">
        <v>0</v>
      </c>
      <c r="J51" s="4">
        <v>0</v>
      </c>
      <c r="K51" s="87"/>
      <c r="L51" s="18"/>
    </row>
    <row r="52" spans="1:12" x14ac:dyDescent="0.3">
      <c r="A52" s="2">
        <v>67500</v>
      </c>
      <c r="B52" s="65" t="s">
        <v>39</v>
      </c>
      <c r="C52" s="63" t="s">
        <v>113</v>
      </c>
      <c r="D52" s="4">
        <v>0</v>
      </c>
      <c r="E52" s="4">
        <f t="shared" si="4"/>
        <v>0</v>
      </c>
      <c r="F52" s="4">
        <v>0</v>
      </c>
      <c r="G52" s="4">
        <v>0</v>
      </c>
      <c r="H52" s="4">
        <v>0</v>
      </c>
      <c r="I52" s="4">
        <v>0</v>
      </c>
      <c r="J52" s="4">
        <v>0</v>
      </c>
      <c r="K52" s="87"/>
      <c r="L52" s="17"/>
    </row>
    <row r="53" spans="1:12" x14ac:dyDescent="0.3">
      <c r="A53" s="44">
        <v>73420</v>
      </c>
      <c r="B53" s="68" t="s">
        <v>92</v>
      </c>
      <c r="C53" s="63" t="s">
        <v>113</v>
      </c>
      <c r="D53" s="4">
        <v>0</v>
      </c>
      <c r="E53" s="4">
        <f t="shared" si="4"/>
        <v>0</v>
      </c>
      <c r="F53" s="4">
        <v>0</v>
      </c>
      <c r="G53" s="4">
        <v>0</v>
      </c>
      <c r="H53" s="4">
        <v>0</v>
      </c>
      <c r="I53" s="4">
        <v>0</v>
      </c>
      <c r="J53" s="4">
        <v>0</v>
      </c>
      <c r="K53" s="87"/>
      <c r="L53" s="18"/>
    </row>
    <row r="54" spans="1:12" x14ac:dyDescent="0.3">
      <c r="A54" s="44">
        <v>67590</v>
      </c>
      <c r="B54" s="68" t="s">
        <v>91</v>
      </c>
      <c r="C54" s="63" t="s">
        <v>113</v>
      </c>
      <c r="D54" s="4">
        <v>0</v>
      </c>
      <c r="E54" s="4">
        <f t="shared" si="4"/>
        <v>0</v>
      </c>
      <c r="F54" s="4">
        <v>0</v>
      </c>
      <c r="G54" s="4">
        <v>0</v>
      </c>
      <c r="H54" s="4">
        <v>0</v>
      </c>
      <c r="I54" s="4">
        <v>0</v>
      </c>
      <c r="J54" s="4">
        <v>0</v>
      </c>
      <c r="K54" s="87"/>
      <c r="L54" s="18"/>
    </row>
    <row r="55" spans="1:12" ht="15.75" customHeight="1" x14ac:dyDescent="0.3">
      <c r="A55" s="2">
        <v>66860</v>
      </c>
      <c r="B55" s="65" t="s">
        <v>38</v>
      </c>
      <c r="C55" s="63" t="s">
        <v>113</v>
      </c>
      <c r="D55" s="4">
        <v>0</v>
      </c>
      <c r="E55" s="4">
        <f t="shared" si="4"/>
        <v>0</v>
      </c>
      <c r="F55" s="4">
        <v>0</v>
      </c>
      <c r="G55" s="4">
        <v>0</v>
      </c>
      <c r="H55" s="4">
        <v>0</v>
      </c>
      <c r="I55" s="4">
        <v>0</v>
      </c>
      <c r="J55" s="4">
        <v>0</v>
      </c>
      <c r="K55" s="87"/>
      <c r="L55" s="18"/>
    </row>
    <row r="56" spans="1:12" x14ac:dyDescent="0.3">
      <c r="A56" s="2">
        <v>68500</v>
      </c>
      <c r="B56" s="65" t="s">
        <v>40</v>
      </c>
      <c r="C56" s="63" t="s">
        <v>113</v>
      </c>
      <c r="D56" s="4">
        <v>0</v>
      </c>
      <c r="E56" s="4">
        <f t="shared" si="4"/>
        <v>0</v>
      </c>
      <c r="F56" s="4">
        <v>0</v>
      </c>
      <c r="G56" s="4">
        <v>0</v>
      </c>
      <c r="H56" s="4">
        <v>0</v>
      </c>
      <c r="I56" s="4">
        <v>0</v>
      </c>
      <c r="J56" s="4">
        <v>0</v>
      </c>
      <c r="K56" s="87"/>
      <c r="L56" s="18"/>
    </row>
    <row r="57" spans="1:12" ht="15.75" customHeight="1" x14ac:dyDescent="0.3">
      <c r="A57" s="2"/>
      <c r="B57" s="67" t="s">
        <v>53</v>
      </c>
      <c r="C57" s="67"/>
      <c r="D57" s="69"/>
      <c r="E57" s="69"/>
      <c r="F57" s="69"/>
      <c r="G57" s="69"/>
      <c r="H57" s="69"/>
      <c r="I57" s="69"/>
      <c r="J57" s="69"/>
      <c r="K57" s="69"/>
      <c r="L57" s="70"/>
    </row>
    <row r="58" spans="1:12" x14ac:dyDescent="0.3">
      <c r="A58" s="2">
        <v>52400</v>
      </c>
      <c r="B58" s="65" t="s">
        <v>27</v>
      </c>
      <c r="C58" s="63" t="s">
        <v>112</v>
      </c>
      <c r="D58" s="4">
        <v>0</v>
      </c>
      <c r="E58" s="4">
        <f t="shared" si="4"/>
        <v>0</v>
      </c>
      <c r="F58" s="4">
        <v>0</v>
      </c>
      <c r="G58" s="4">
        <v>0</v>
      </c>
      <c r="H58" s="4">
        <v>0</v>
      </c>
      <c r="I58" s="4">
        <v>0</v>
      </c>
      <c r="J58" s="4">
        <v>0</v>
      </c>
      <c r="K58" s="87"/>
      <c r="L58" s="18"/>
    </row>
    <row r="59" spans="1:12" ht="17.25" customHeight="1" x14ac:dyDescent="0.3">
      <c r="A59" s="2">
        <v>68300</v>
      </c>
      <c r="B59" s="65" t="s">
        <v>28</v>
      </c>
      <c r="C59" s="63" t="s">
        <v>112</v>
      </c>
      <c r="D59" s="4">
        <v>0</v>
      </c>
      <c r="E59" s="4">
        <f t="shared" si="4"/>
        <v>0</v>
      </c>
      <c r="F59" s="4">
        <v>0</v>
      </c>
      <c r="G59" s="4">
        <v>0</v>
      </c>
      <c r="H59" s="4">
        <v>0</v>
      </c>
      <c r="I59" s="4">
        <v>0</v>
      </c>
      <c r="J59" s="4">
        <v>0</v>
      </c>
      <c r="K59" s="87"/>
      <c r="L59" s="17"/>
    </row>
    <row r="60" spans="1:12" s="22" customFormat="1" x14ac:dyDescent="0.3">
      <c r="A60" s="21"/>
      <c r="B60" s="29" t="s">
        <v>41</v>
      </c>
      <c r="C60" s="29"/>
      <c r="D60" s="3">
        <f t="shared" ref="D60:J60" si="5">SUM(D33:D59)</f>
        <v>0</v>
      </c>
      <c r="E60" s="3">
        <f t="shared" si="5"/>
        <v>0</v>
      </c>
      <c r="F60" s="3">
        <f t="shared" si="5"/>
        <v>0</v>
      </c>
      <c r="G60" s="3">
        <f t="shared" si="5"/>
        <v>0</v>
      </c>
      <c r="H60" s="3">
        <f t="shared" si="5"/>
        <v>0</v>
      </c>
      <c r="I60" s="3">
        <f t="shared" si="5"/>
        <v>0</v>
      </c>
      <c r="J60" s="3">
        <f t="shared" si="5"/>
        <v>0</v>
      </c>
      <c r="K60" s="3"/>
      <c r="L60" s="35"/>
    </row>
    <row r="61" spans="1:12" s="22" customFormat="1" x14ac:dyDescent="0.3">
      <c r="A61" s="10"/>
      <c r="B61" s="36" t="s">
        <v>42</v>
      </c>
      <c r="C61" s="36"/>
      <c r="D61" s="3">
        <f t="shared" ref="D61:J61" si="6">ROUND(((D30)-D60), 0)</f>
        <v>0</v>
      </c>
      <c r="E61" s="3">
        <f t="shared" si="6"/>
        <v>0</v>
      </c>
      <c r="F61" s="3">
        <f t="shared" si="6"/>
        <v>0</v>
      </c>
      <c r="G61" s="3">
        <f t="shared" si="6"/>
        <v>0</v>
      </c>
      <c r="H61" s="3">
        <f t="shared" si="6"/>
        <v>0</v>
      </c>
      <c r="I61" s="3">
        <f t="shared" si="6"/>
        <v>0</v>
      </c>
      <c r="J61" s="3">
        <f t="shared" si="6"/>
        <v>0</v>
      </c>
      <c r="K61" s="3"/>
      <c r="L61" s="34"/>
    </row>
    <row r="62" spans="1:12" x14ac:dyDescent="0.3">
      <c r="C62" s="58"/>
    </row>
    <row r="63" spans="1:12" x14ac:dyDescent="0.3">
      <c r="C63" s="58"/>
      <c r="F63" s="23"/>
    </row>
    <row r="64" spans="1:12" x14ac:dyDescent="0.3">
      <c r="B64" s="72" t="s">
        <v>43</v>
      </c>
      <c r="C64" s="72"/>
    </row>
    <row r="65" spans="1:12" x14ac:dyDescent="0.3">
      <c r="A65" s="9"/>
      <c r="B65" s="56" t="s">
        <v>7</v>
      </c>
      <c r="C65" s="109"/>
      <c r="D65" s="24"/>
      <c r="E65" s="24"/>
      <c r="F65" s="24"/>
      <c r="G65" s="25"/>
      <c r="H65" s="9"/>
      <c r="I65" s="9"/>
      <c r="J65" s="9"/>
      <c r="K65" s="9"/>
      <c r="L65" s="26"/>
    </row>
    <row r="66" spans="1:12" x14ac:dyDescent="0.3">
      <c r="A66" s="9"/>
      <c r="B66" s="56" t="s">
        <v>8</v>
      </c>
      <c r="C66" s="109"/>
      <c r="D66" s="24"/>
      <c r="E66" s="24"/>
      <c r="F66" s="24"/>
      <c r="G66" s="25"/>
      <c r="H66" s="9"/>
      <c r="I66" s="9"/>
      <c r="J66" s="9"/>
      <c r="K66" s="9"/>
      <c r="L66" s="26"/>
    </row>
    <row r="67" spans="1:12" x14ac:dyDescent="0.3">
      <c r="C67" s="58"/>
    </row>
    <row r="68" spans="1:12" ht="18" x14ac:dyDescent="0.35">
      <c r="B68" s="84" t="s">
        <v>116</v>
      </c>
      <c r="C68" s="79"/>
      <c r="D68" s="79"/>
      <c r="E68" s="79"/>
      <c r="F68" s="79"/>
      <c r="G68" s="80"/>
      <c r="H68" s="79"/>
      <c r="I68" s="79"/>
      <c r="J68" s="79"/>
      <c r="K68" s="58"/>
      <c r="L68" s="71"/>
    </row>
    <row r="69" spans="1:12" x14ac:dyDescent="0.3">
      <c r="B69" s="78" t="s">
        <v>129</v>
      </c>
      <c r="C69" s="79"/>
      <c r="D69" s="79"/>
      <c r="E69" s="107" t="s">
        <v>1</v>
      </c>
      <c r="F69" s="107" t="s">
        <v>131</v>
      </c>
      <c r="G69" s="80"/>
      <c r="H69" s="79"/>
      <c r="I69" s="79"/>
      <c r="J69" s="79"/>
      <c r="K69" s="58"/>
      <c r="L69" s="71"/>
    </row>
    <row r="70" spans="1:12" x14ac:dyDescent="0.3">
      <c r="B70" s="79" t="s">
        <v>130</v>
      </c>
      <c r="C70" s="79"/>
      <c r="D70" s="79"/>
      <c r="E70" s="108">
        <f>D14</f>
        <v>0</v>
      </c>
      <c r="F70" s="82">
        <f>IFERROR(E70/E$73,0)</f>
        <v>0</v>
      </c>
      <c r="G70" s="80"/>
      <c r="H70" s="79"/>
      <c r="I70" s="79"/>
      <c r="J70" s="79"/>
      <c r="K70" s="58"/>
      <c r="L70" s="71"/>
    </row>
    <row r="71" spans="1:12" x14ac:dyDescent="0.3">
      <c r="B71" s="79" t="s">
        <v>137</v>
      </c>
      <c r="C71" s="79"/>
      <c r="D71" s="79"/>
      <c r="E71" s="108">
        <f>F14</f>
        <v>0</v>
      </c>
      <c r="F71" s="82">
        <f t="shared" ref="F71:F72" si="7">IFERROR(E71/E$73,0)</f>
        <v>0</v>
      </c>
      <c r="G71" s="80"/>
      <c r="H71" s="79"/>
      <c r="I71" s="79"/>
      <c r="J71" s="79"/>
      <c r="K71" s="58"/>
      <c r="L71" s="71"/>
    </row>
    <row r="72" spans="1:12" x14ac:dyDescent="0.3">
      <c r="B72" s="79" t="s">
        <v>138</v>
      </c>
      <c r="C72" s="79"/>
      <c r="D72" s="79"/>
      <c r="E72" s="108">
        <f>H14</f>
        <v>0</v>
      </c>
      <c r="F72" s="82">
        <f t="shared" si="7"/>
        <v>0</v>
      </c>
      <c r="G72" s="80"/>
      <c r="H72" s="79"/>
      <c r="I72" s="79"/>
      <c r="J72" s="79"/>
      <c r="K72" s="58"/>
      <c r="L72" s="71"/>
    </row>
    <row r="73" spans="1:12" x14ac:dyDescent="0.3">
      <c r="B73" s="79" t="s">
        <v>60</v>
      </c>
      <c r="C73" s="79"/>
      <c r="D73" s="79"/>
      <c r="E73" s="79">
        <f>UNITS</f>
        <v>0</v>
      </c>
      <c r="F73" s="82">
        <f>SUM(F70:F72)</f>
        <v>0</v>
      </c>
      <c r="G73" s="80"/>
      <c r="H73" s="79"/>
      <c r="I73" s="79"/>
      <c r="J73" s="79"/>
      <c r="K73" s="58"/>
      <c r="L73" s="71"/>
    </row>
    <row r="74" spans="1:12" ht="18" x14ac:dyDescent="0.35">
      <c r="B74" s="84"/>
      <c r="C74" s="79"/>
      <c r="D74" s="79"/>
      <c r="E74" s="79"/>
      <c r="F74" s="79"/>
      <c r="G74" s="80"/>
      <c r="H74" s="79"/>
      <c r="I74" s="79"/>
      <c r="J74" s="79"/>
      <c r="K74" s="58"/>
      <c r="L74" s="71"/>
    </row>
    <row r="75" spans="1:12" x14ac:dyDescent="0.3">
      <c r="B75" s="78" t="s">
        <v>77</v>
      </c>
      <c r="C75" s="79"/>
      <c r="D75" s="79"/>
      <c r="E75" s="79"/>
      <c r="F75" s="79"/>
      <c r="G75" s="80"/>
      <c r="H75" s="79"/>
      <c r="I75" s="79"/>
      <c r="J75" s="79"/>
      <c r="K75" s="58"/>
      <c r="L75" s="71"/>
    </row>
    <row r="76" spans="1:12" x14ac:dyDescent="0.3">
      <c r="B76" s="79" t="s">
        <v>128</v>
      </c>
      <c r="C76" s="79"/>
      <c r="D76" s="79"/>
      <c r="E76" s="113">
        <f t="shared" ref="E76:J76" si="8">IFERROR(-E21/E20,0)</f>
        <v>0</v>
      </c>
      <c r="F76" s="113">
        <f t="shared" si="8"/>
        <v>0</v>
      </c>
      <c r="G76" s="113">
        <f t="shared" si="8"/>
        <v>0</v>
      </c>
      <c r="H76" s="113">
        <f t="shared" si="8"/>
        <v>0</v>
      </c>
      <c r="I76" s="113">
        <f t="shared" si="8"/>
        <v>0</v>
      </c>
      <c r="J76" s="113">
        <f t="shared" si="8"/>
        <v>0</v>
      </c>
      <c r="K76" s="58"/>
      <c r="L76" s="71"/>
    </row>
    <row r="77" spans="1:12" x14ac:dyDescent="0.3">
      <c r="B77" s="79" t="s">
        <v>79</v>
      </c>
      <c r="C77" s="79"/>
      <c r="D77" s="79"/>
      <c r="E77" s="81">
        <f t="shared" ref="E77:J77" si="9">SUM(E20:E21)</f>
        <v>0</v>
      </c>
      <c r="F77" s="81">
        <f t="shared" si="9"/>
        <v>0</v>
      </c>
      <c r="G77" s="81">
        <f t="shared" si="9"/>
        <v>0</v>
      </c>
      <c r="H77" s="81">
        <f t="shared" si="9"/>
        <v>0</v>
      </c>
      <c r="I77" s="81">
        <f t="shared" si="9"/>
        <v>0</v>
      </c>
      <c r="J77" s="81">
        <f t="shared" si="9"/>
        <v>0</v>
      </c>
      <c r="K77" s="58"/>
      <c r="L77" s="71"/>
    </row>
    <row r="78" spans="1:12" x14ac:dyDescent="0.3">
      <c r="B78" s="79" t="s">
        <v>80</v>
      </c>
      <c r="C78" s="79"/>
      <c r="D78" s="79"/>
      <c r="E78" s="81">
        <f t="shared" ref="E78:J78" si="10">SUM(E23:E29)</f>
        <v>0</v>
      </c>
      <c r="F78" s="81">
        <f t="shared" si="10"/>
        <v>0</v>
      </c>
      <c r="G78" s="81">
        <f t="shared" si="10"/>
        <v>0</v>
      </c>
      <c r="H78" s="81">
        <f t="shared" si="10"/>
        <v>0</v>
      </c>
      <c r="I78" s="81">
        <f t="shared" si="10"/>
        <v>0</v>
      </c>
      <c r="J78" s="81">
        <f t="shared" si="10"/>
        <v>0</v>
      </c>
      <c r="K78" s="58"/>
      <c r="L78" s="71"/>
    </row>
    <row r="79" spans="1:12" x14ac:dyDescent="0.3">
      <c r="B79" s="79" t="s">
        <v>81</v>
      </c>
      <c r="C79" s="79"/>
      <c r="D79" s="79"/>
      <c r="E79" s="81">
        <f t="shared" ref="E79:J79" si="11">SUM(E77:E78)</f>
        <v>0</v>
      </c>
      <c r="F79" s="81">
        <f t="shared" si="11"/>
        <v>0</v>
      </c>
      <c r="G79" s="81">
        <f t="shared" si="11"/>
        <v>0</v>
      </c>
      <c r="H79" s="81">
        <f t="shared" si="11"/>
        <v>0</v>
      </c>
      <c r="I79" s="81">
        <f t="shared" si="11"/>
        <v>0</v>
      </c>
      <c r="J79" s="81">
        <f t="shared" si="11"/>
        <v>0</v>
      </c>
      <c r="K79" s="58"/>
      <c r="L79" s="71"/>
    </row>
    <row r="80" spans="1:12" x14ac:dyDescent="0.3">
      <c r="B80" s="79" t="s">
        <v>82</v>
      </c>
      <c r="C80" s="79"/>
      <c r="D80" s="79"/>
      <c r="E80" s="81">
        <f t="shared" ref="E80:J80" si="12">SUM(E33:E40)</f>
        <v>0</v>
      </c>
      <c r="F80" s="81">
        <f t="shared" si="12"/>
        <v>0</v>
      </c>
      <c r="G80" s="81">
        <f t="shared" si="12"/>
        <v>0</v>
      </c>
      <c r="H80" s="81">
        <f t="shared" si="12"/>
        <v>0</v>
      </c>
      <c r="I80" s="81">
        <f t="shared" si="12"/>
        <v>0</v>
      </c>
      <c r="J80" s="81">
        <f t="shared" si="12"/>
        <v>0</v>
      </c>
      <c r="K80" s="58"/>
      <c r="L80" s="71"/>
    </row>
    <row r="81" spans="2:12" x14ac:dyDescent="0.3">
      <c r="B81" s="79" t="s">
        <v>83</v>
      </c>
      <c r="C81" s="79"/>
      <c r="D81" s="79"/>
      <c r="E81" s="81">
        <f t="shared" ref="E81:J81" si="13">SUM(E42:E47)</f>
        <v>0</v>
      </c>
      <c r="F81" s="81">
        <f t="shared" si="13"/>
        <v>0</v>
      </c>
      <c r="G81" s="81">
        <f t="shared" si="13"/>
        <v>0</v>
      </c>
      <c r="H81" s="81">
        <f t="shared" si="13"/>
        <v>0</v>
      </c>
      <c r="I81" s="81">
        <f t="shared" si="13"/>
        <v>0</v>
      </c>
      <c r="J81" s="81">
        <f t="shared" si="13"/>
        <v>0</v>
      </c>
      <c r="K81" s="58"/>
      <c r="L81" s="71"/>
    </row>
    <row r="82" spans="2:12" x14ac:dyDescent="0.3">
      <c r="B82" s="79" t="s">
        <v>84</v>
      </c>
      <c r="C82" s="79"/>
      <c r="D82" s="79"/>
      <c r="E82" s="81">
        <f t="shared" ref="E82:J82" si="14">SUM(E49:E56)</f>
        <v>0</v>
      </c>
      <c r="F82" s="81">
        <f t="shared" si="14"/>
        <v>0</v>
      </c>
      <c r="G82" s="81">
        <f t="shared" si="14"/>
        <v>0</v>
      </c>
      <c r="H82" s="81">
        <f t="shared" si="14"/>
        <v>0</v>
      </c>
      <c r="I82" s="81">
        <f t="shared" si="14"/>
        <v>0</v>
      </c>
      <c r="J82" s="81">
        <f t="shared" si="14"/>
        <v>0</v>
      </c>
      <c r="K82" s="58"/>
      <c r="L82" s="71"/>
    </row>
    <row r="83" spans="2:12" x14ac:dyDescent="0.3">
      <c r="B83" s="79" t="s">
        <v>85</v>
      </c>
      <c r="C83" s="79"/>
      <c r="D83" s="79"/>
      <c r="E83" s="81">
        <f t="shared" ref="E83:J83" si="15">SUM(E58:E59)</f>
        <v>0</v>
      </c>
      <c r="F83" s="81">
        <f t="shared" si="15"/>
        <v>0</v>
      </c>
      <c r="G83" s="81">
        <f t="shared" si="15"/>
        <v>0</v>
      </c>
      <c r="H83" s="81">
        <f t="shared" si="15"/>
        <v>0</v>
      </c>
      <c r="I83" s="81">
        <f t="shared" si="15"/>
        <v>0</v>
      </c>
      <c r="J83" s="81">
        <f t="shared" si="15"/>
        <v>0</v>
      </c>
      <c r="K83" s="58"/>
      <c r="L83" s="71"/>
    </row>
    <row r="84" spans="2:12" x14ac:dyDescent="0.3">
      <c r="B84" s="79" t="s">
        <v>86</v>
      </c>
      <c r="C84" s="79"/>
      <c r="D84" s="79"/>
      <c r="E84" s="81">
        <f t="shared" ref="E84:J84" si="16">SUM(E80:E83)</f>
        <v>0</v>
      </c>
      <c r="F84" s="81">
        <f t="shared" si="16"/>
        <v>0</v>
      </c>
      <c r="G84" s="81">
        <f t="shared" si="16"/>
        <v>0</v>
      </c>
      <c r="H84" s="81">
        <f t="shared" si="16"/>
        <v>0</v>
      </c>
      <c r="I84" s="81">
        <f t="shared" si="16"/>
        <v>0</v>
      </c>
      <c r="J84" s="81">
        <f t="shared" si="16"/>
        <v>0</v>
      </c>
      <c r="K84" s="58"/>
      <c r="L84" s="71"/>
    </row>
    <row r="85" spans="2:12" x14ac:dyDescent="0.3">
      <c r="B85" s="79" t="s">
        <v>78</v>
      </c>
      <c r="C85" s="79"/>
      <c r="D85" s="79"/>
      <c r="E85" s="81">
        <f t="shared" ref="E85:J85" si="17">E79-E84</f>
        <v>0</v>
      </c>
      <c r="F85" s="81">
        <f t="shared" si="17"/>
        <v>0</v>
      </c>
      <c r="G85" s="81">
        <f t="shared" si="17"/>
        <v>0</v>
      </c>
      <c r="H85" s="81">
        <f t="shared" si="17"/>
        <v>0</v>
      </c>
      <c r="I85" s="81">
        <f t="shared" si="17"/>
        <v>0</v>
      </c>
      <c r="J85" s="81">
        <f t="shared" si="17"/>
        <v>0</v>
      </c>
      <c r="K85" s="58"/>
      <c r="L85" s="71"/>
    </row>
    <row r="86" spans="2:12" x14ac:dyDescent="0.3">
      <c r="B86" s="79"/>
      <c r="C86" s="79"/>
      <c r="D86" s="79"/>
      <c r="E86" s="79"/>
      <c r="F86" s="79"/>
      <c r="G86" s="79"/>
      <c r="H86" s="79"/>
      <c r="I86" s="79"/>
      <c r="J86" s="79"/>
      <c r="K86" s="58"/>
      <c r="L86" s="71"/>
    </row>
    <row r="87" spans="2:12" x14ac:dyDescent="0.3">
      <c r="B87" s="79" t="s">
        <v>95</v>
      </c>
      <c r="C87" s="79"/>
      <c r="D87" s="79"/>
      <c r="E87" s="81">
        <f t="shared" ref="E87:J87" si="18">SUM(E42:E47)+SUM(E49:E56)+E40</f>
        <v>0</v>
      </c>
      <c r="F87" s="81">
        <f t="shared" si="18"/>
        <v>0</v>
      </c>
      <c r="G87" s="81">
        <f t="shared" si="18"/>
        <v>0</v>
      </c>
      <c r="H87" s="81">
        <f t="shared" si="18"/>
        <v>0</v>
      </c>
      <c r="I87" s="81">
        <f t="shared" si="18"/>
        <v>0</v>
      </c>
      <c r="J87" s="81">
        <f t="shared" si="18"/>
        <v>0</v>
      </c>
      <c r="K87" s="58"/>
      <c r="L87" s="71"/>
    </row>
    <row r="88" spans="2:12" x14ac:dyDescent="0.3">
      <c r="B88" s="79" t="s">
        <v>87</v>
      </c>
      <c r="C88" s="79"/>
      <c r="D88" s="79"/>
      <c r="E88" s="82">
        <f t="shared" ref="E88:J88" si="19">IF(E84=0,0,E87/E84)</f>
        <v>0</v>
      </c>
      <c r="F88" s="82">
        <f t="shared" si="19"/>
        <v>0</v>
      </c>
      <c r="G88" s="82">
        <f t="shared" si="19"/>
        <v>0</v>
      </c>
      <c r="H88" s="82">
        <f t="shared" si="19"/>
        <v>0</v>
      </c>
      <c r="I88" s="82">
        <f t="shared" si="19"/>
        <v>0</v>
      </c>
      <c r="J88" s="82">
        <f t="shared" si="19"/>
        <v>0</v>
      </c>
      <c r="K88" s="58"/>
      <c r="L88" s="71"/>
    </row>
    <row r="89" spans="2:12" x14ac:dyDescent="0.3">
      <c r="B89" s="79" t="s">
        <v>96</v>
      </c>
      <c r="C89" s="79"/>
      <c r="D89" s="79"/>
      <c r="E89" s="81">
        <f t="shared" ref="E89:J89" si="20">SUM(E58:E59)+SUM(E33:E39)</f>
        <v>0</v>
      </c>
      <c r="F89" s="81">
        <f t="shared" si="20"/>
        <v>0</v>
      </c>
      <c r="G89" s="81">
        <f t="shared" si="20"/>
        <v>0</v>
      </c>
      <c r="H89" s="81">
        <f t="shared" si="20"/>
        <v>0</v>
      </c>
      <c r="I89" s="81">
        <f t="shared" si="20"/>
        <v>0</v>
      </c>
      <c r="J89" s="81">
        <f t="shared" si="20"/>
        <v>0</v>
      </c>
      <c r="K89" s="58"/>
      <c r="L89" s="71"/>
    </row>
    <row r="90" spans="2:12" x14ac:dyDescent="0.3">
      <c r="B90" s="79"/>
      <c r="C90" s="79"/>
      <c r="D90" s="79"/>
      <c r="E90" s="79"/>
      <c r="F90" s="79"/>
      <c r="G90" s="80"/>
      <c r="H90" s="79"/>
      <c r="I90" s="79"/>
      <c r="J90" s="79"/>
      <c r="K90" s="58"/>
      <c r="L90" s="71"/>
    </row>
    <row r="91" spans="2:12" x14ac:dyDescent="0.3">
      <c r="B91" s="79"/>
      <c r="C91" s="79"/>
      <c r="D91" s="79"/>
      <c r="E91" s="79"/>
      <c r="F91" s="79"/>
      <c r="G91" s="80"/>
      <c r="H91" s="79"/>
      <c r="I91" s="79"/>
      <c r="J91" s="79"/>
      <c r="K91" s="58"/>
      <c r="L91" s="71"/>
    </row>
    <row r="92" spans="2:12" x14ac:dyDescent="0.3">
      <c r="B92" s="78" t="s">
        <v>97</v>
      </c>
      <c r="C92" s="79"/>
      <c r="D92" s="79"/>
      <c r="E92" s="79"/>
      <c r="F92" s="79"/>
      <c r="G92" s="80"/>
      <c r="H92" s="79"/>
      <c r="I92" s="79"/>
      <c r="J92" s="79"/>
      <c r="K92" s="58"/>
      <c r="L92" s="71"/>
    </row>
    <row r="93" spans="2:12" x14ac:dyDescent="0.3">
      <c r="B93" s="79" t="s">
        <v>79</v>
      </c>
      <c r="C93" s="79"/>
      <c r="D93" s="79"/>
      <c r="E93" s="79"/>
      <c r="F93" s="82">
        <f>IFERROR(F77/E77-1,0)</f>
        <v>0</v>
      </c>
      <c r="G93" s="82">
        <f t="shared" ref="G93:J93" si="21">IFERROR(G77/F77-1,0)</f>
        <v>0</v>
      </c>
      <c r="H93" s="82">
        <f t="shared" si="21"/>
        <v>0</v>
      </c>
      <c r="I93" s="82">
        <f t="shared" si="21"/>
        <v>0</v>
      </c>
      <c r="J93" s="82">
        <f t="shared" si="21"/>
        <v>0</v>
      </c>
      <c r="K93" s="58"/>
      <c r="L93" s="71"/>
    </row>
    <row r="94" spans="2:12" x14ac:dyDescent="0.3">
      <c r="B94" s="79" t="s">
        <v>80</v>
      </c>
      <c r="C94" s="79"/>
      <c r="D94" s="79"/>
      <c r="E94" s="79"/>
      <c r="F94" s="82">
        <f t="shared" ref="F94:J101" si="22">IFERROR(F78/E78-1,0)</f>
        <v>0</v>
      </c>
      <c r="G94" s="82">
        <f t="shared" si="22"/>
        <v>0</v>
      </c>
      <c r="H94" s="82">
        <f t="shared" si="22"/>
        <v>0</v>
      </c>
      <c r="I94" s="82">
        <f t="shared" si="22"/>
        <v>0</v>
      </c>
      <c r="J94" s="82">
        <f t="shared" si="22"/>
        <v>0</v>
      </c>
      <c r="K94" s="58"/>
      <c r="L94" s="71"/>
    </row>
    <row r="95" spans="2:12" x14ac:dyDescent="0.3">
      <c r="B95" s="79" t="s">
        <v>81</v>
      </c>
      <c r="C95" s="79"/>
      <c r="D95" s="79"/>
      <c r="E95" s="79"/>
      <c r="F95" s="82">
        <f t="shared" si="22"/>
        <v>0</v>
      </c>
      <c r="G95" s="82">
        <f t="shared" si="22"/>
        <v>0</v>
      </c>
      <c r="H95" s="82">
        <f t="shared" si="22"/>
        <v>0</v>
      </c>
      <c r="I95" s="82">
        <f t="shared" si="22"/>
        <v>0</v>
      </c>
      <c r="J95" s="82">
        <f t="shared" si="22"/>
        <v>0</v>
      </c>
      <c r="K95" s="58"/>
      <c r="L95" s="71"/>
    </row>
    <row r="96" spans="2:12" x14ac:dyDescent="0.3">
      <c r="B96" s="79" t="s">
        <v>82</v>
      </c>
      <c r="C96" s="79"/>
      <c r="D96" s="79"/>
      <c r="E96" s="79"/>
      <c r="F96" s="82">
        <f t="shared" si="22"/>
        <v>0</v>
      </c>
      <c r="G96" s="82">
        <f t="shared" si="22"/>
        <v>0</v>
      </c>
      <c r="H96" s="82">
        <f t="shared" si="22"/>
        <v>0</v>
      </c>
      <c r="I96" s="82">
        <f t="shared" si="22"/>
        <v>0</v>
      </c>
      <c r="J96" s="82">
        <f t="shared" si="22"/>
        <v>0</v>
      </c>
      <c r="K96" s="58"/>
      <c r="L96" s="71"/>
    </row>
    <row r="97" spans="2:12" x14ac:dyDescent="0.3">
      <c r="B97" s="79" t="s">
        <v>83</v>
      </c>
      <c r="C97" s="79"/>
      <c r="D97" s="79"/>
      <c r="E97" s="79"/>
      <c r="F97" s="82">
        <f t="shared" si="22"/>
        <v>0</v>
      </c>
      <c r="G97" s="82">
        <f t="shared" si="22"/>
        <v>0</v>
      </c>
      <c r="H97" s="82">
        <f t="shared" si="22"/>
        <v>0</v>
      </c>
      <c r="I97" s="82">
        <f t="shared" si="22"/>
        <v>0</v>
      </c>
      <c r="J97" s="82">
        <f t="shared" si="22"/>
        <v>0</v>
      </c>
      <c r="K97" s="58"/>
      <c r="L97" s="71"/>
    </row>
    <row r="98" spans="2:12" x14ac:dyDescent="0.3">
      <c r="B98" s="79" t="s">
        <v>84</v>
      </c>
      <c r="C98" s="79"/>
      <c r="D98" s="79"/>
      <c r="E98" s="79"/>
      <c r="F98" s="82">
        <f t="shared" si="22"/>
        <v>0</v>
      </c>
      <c r="G98" s="82">
        <f t="shared" si="22"/>
        <v>0</v>
      </c>
      <c r="H98" s="82">
        <f t="shared" si="22"/>
        <v>0</v>
      </c>
      <c r="I98" s="82">
        <f t="shared" si="22"/>
        <v>0</v>
      </c>
      <c r="J98" s="82">
        <f t="shared" si="22"/>
        <v>0</v>
      </c>
      <c r="K98" s="58"/>
      <c r="L98" s="71"/>
    </row>
    <row r="99" spans="2:12" x14ac:dyDescent="0.3">
      <c r="B99" s="79" t="s">
        <v>85</v>
      </c>
      <c r="C99" s="79"/>
      <c r="D99" s="79"/>
      <c r="E99" s="79"/>
      <c r="F99" s="82">
        <f t="shared" si="22"/>
        <v>0</v>
      </c>
      <c r="G99" s="82">
        <f t="shared" si="22"/>
        <v>0</v>
      </c>
      <c r="H99" s="82">
        <f t="shared" si="22"/>
        <v>0</v>
      </c>
      <c r="I99" s="82">
        <f t="shared" si="22"/>
        <v>0</v>
      </c>
      <c r="J99" s="82">
        <f t="shared" si="22"/>
        <v>0</v>
      </c>
      <c r="K99" s="58"/>
      <c r="L99" s="71"/>
    </row>
    <row r="100" spans="2:12" x14ac:dyDescent="0.3">
      <c r="B100" s="79" t="s">
        <v>86</v>
      </c>
      <c r="C100" s="79"/>
      <c r="D100" s="79"/>
      <c r="E100" s="79"/>
      <c r="F100" s="82">
        <f t="shared" si="22"/>
        <v>0</v>
      </c>
      <c r="G100" s="82">
        <f t="shared" si="22"/>
        <v>0</v>
      </c>
      <c r="H100" s="82">
        <f t="shared" si="22"/>
        <v>0</v>
      </c>
      <c r="I100" s="82">
        <f t="shared" si="22"/>
        <v>0</v>
      </c>
      <c r="J100" s="82">
        <f t="shared" si="22"/>
        <v>0</v>
      </c>
      <c r="K100" s="58"/>
      <c r="L100" s="71"/>
    </row>
    <row r="101" spans="2:12" x14ac:dyDescent="0.3">
      <c r="B101" s="79" t="s">
        <v>78</v>
      </c>
      <c r="C101" s="79"/>
      <c r="D101" s="79"/>
      <c r="E101" s="79"/>
      <c r="F101" s="82">
        <f t="shared" si="22"/>
        <v>0</v>
      </c>
      <c r="G101" s="82">
        <f t="shared" si="22"/>
        <v>0</v>
      </c>
      <c r="H101" s="82">
        <f t="shared" si="22"/>
        <v>0</v>
      </c>
      <c r="I101" s="82">
        <f t="shared" si="22"/>
        <v>0</v>
      </c>
      <c r="J101" s="82">
        <f t="shared" si="22"/>
        <v>0</v>
      </c>
      <c r="K101" s="58"/>
      <c r="L101" s="71"/>
    </row>
    <row r="102" spans="2:12" x14ac:dyDescent="0.3">
      <c r="B102" s="79"/>
      <c r="C102" s="79"/>
      <c r="D102" s="79"/>
      <c r="E102" s="79"/>
      <c r="F102" s="79"/>
      <c r="G102" s="80"/>
      <c r="H102" s="79"/>
      <c r="I102" s="79"/>
      <c r="J102" s="79"/>
      <c r="K102" s="58"/>
      <c r="L102" s="71"/>
    </row>
    <row r="103" spans="2:12" x14ac:dyDescent="0.3">
      <c r="B103" s="79" t="s">
        <v>95</v>
      </c>
      <c r="C103" s="79"/>
      <c r="D103" s="79"/>
      <c r="E103" s="79"/>
      <c r="F103" s="82">
        <f t="shared" ref="F103:J105" si="23">IFERROR(F87/E87-1,0)</f>
        <v>0</v>
      </c>
      <c r="G103" s="82">
        <f t="shared" si="23"/>
        <v>0</v>
      </c>
      <c r="H103" s="82">
        <f t="shared" si="23"/>
        <v>0</v>
      </c>
      <c r="I103" s="82">
        <f t="shared" si="23"/>
        <v>0</v>
      </c>
      <c r="J103" s="82">
        <f t="shared" si="23"/>
        <v>0</v>
      </c>
      <c r="K103" s="58"/>
      <c r="L103" s="71"/>
    </row>
    <row r="104" spans="2:12" x14ac:dyDescent="0.3">
      <c r="B104" s="79" t="s">
        <v>87</v>
      </c>
      <c r="C104" s="79"/>
      <c r="D104" s="79"/>
      <c r="E104" s="79"/>
      <c r="F104" s="82">
        <f t="shared" si="23"/>
        <v>0</v>
      </c>
      <c r="G104" s="82">
        <f t="shared" si="23"/>
        <v>0</v>
      </c>
      <c r="H104" s="82">
        <f t="shared" si="23"/>
        <v>0</v>
      </c>
      <c r="I104" s="82">
        <f t="shared" si="23"/>
        <v>0</v>
      </c>
      <c r="J104" s="82">
        <f t="shared" si="23"/>
        <v>0</v>
      </c>
      <c r="K104" s="58"/>
      <c r="L104" s="71"/>
    </row>
    <row r="105" spans="2:12" x14ac:dyDescent="0.3">
      <c r="B105" s="79" t="s">
        <v>96</v>
      </c>
      <c r="C105" s="79"/>
      <c r="D105" s="79"/>
      <c r="E105" s="79"/>
      <c r="F105" s="82">
        <f t="shared" si="23"/>
        <v>0</v>
      </c>
      <c r="G105" s="82">
        <f t="shared" si="23"/>
        <v>0</v>
      </c>
      <c r="H105" s="82">
        <f t="shared" si="23"/>
        <v>0</v>
      </c>
      <c r="I105" s="82">
        <f t="shared" si="23"/>
        <v>0</v>
      </c>
      <c r="J105" s="82">
        <f t="shared" si="23"/>
        <v>0</v>
      </c>
      <c r="K105" s="58"/>
      <c r="L105" s="71"/>
    </row>
    <row r="106" spans="2:12" x14ac:dyDescent="0.3">
      <c r="B106" s="79"/>
      <c r="C106" s="79"/>
      <c r="D106" s="79"/>
      <c r="E106" s="79"/>
      <c r="F106" s="79"/>
      <c r="G106" s="80"/>
      <c r="H106" s="79"/>
      <c r="I106" s="79"/>
      <c r="J106" s="79"/>
      <c r="K106" s="58"/>
      <c r="L106" s="71"/>
    </row>
    <row r="107" spans="2:12" x14ac:dyDescent="0.3">
      <c r="B107" s="79"/>
      <c r="C107" s="79"/>
      <c r="D107" s="79"/>
      <c r="E107" s="79"/>
      <c r="F107" s="79"/>
      <c r="G107" s="80"/>
      <c r="H107" s="79"/>
      <c r="I107" s="79"/>
      <c r="J107" s="79"/>
      <c r="K107" s="58"/>
      <c r="L107" s="71"/>
    </row>
    <row r="108" spans="2:12" x14ac:dyDescent="0.3">
      <c r="B108" s="78" t="s">
        <v>90</v>
      </c>
      <c r="C108" s="79"/>
      <c r="D108" s="79"/>
      <c r="E108" s="79"/>
      <c r="F108" s="79"/>
      <c r="G108" s="80"/>
      <c r="H108" s="79"/>
      <c r="I108" s="79"/>
      <c r="J108" s="79"/>
      <c r="K108" s="58"/>
      <c r="L108" s="71"/>
    </row>
    <row r="109" spans="2:12" x14ac:dyDescent="0.3">
      <c r="B109" s="79" t="s">
        <v>79</v>
      </c>
      <c r="C109" s="79"/>
      <c r="D109" s="83"/>
      <c r="E109" s="81">
        <f t="shared" ref="E109:J117" si="24">IFERROR(E77/UNITS/12,0)</f>
        <v>0</v>
      </c>
      <c r="F109" s="81">
        <f t="shared" si="24"/>
        <v>0</v>
      </c>
      <c r="G109" s="81">
        <f t="shared" si="24"/>
        <v>0</v>
      </c>
      <c r="H109" s="81">
        <f t="shared" si="24"/>
        <v>0</v>
      </c>
      <c r="I109" s="81">
        <f t="shared" si="24"/>
        <v>0</v>
      </c>
      <c r="J109" s="81">
        <f t="shared" si="24"/>
        <v>0</v>
      </c>
      <c r="K109" s="58"/>
      <c r="L109" s="71"/>
    </row>
    <row r="110" spans="2:12" x14ac:dyDescent="0.3">
      <c r="B110" s="79" t="s">
        <v>80</v>
      </c>
      <c r="C110" s="79"/>
      <c r="D110" s="83"/>
      <c r="E110" s="81">
        <f t="shared" si="24"/>
        <v>0</v>
      </c>
      <c r="F110" s="81">
        <f t="shared" si="24"/>
        <v>0</v>
      </c>
      <c r="G110" s="81">
        <f t="shared" si="24"/>
        <v>0</v>
      </c>
      <c r="H110" s="81">
        <f t="shared" si="24"/>
        <v>0</v>
      </c>
      <c r="I110" s="81">
        <f t="shared" si="24"/>
        <v>0</v>
      </c>
      <c r="J110" s="81">
        <f t="shared" si="24"/>
        <v>0</v>
      </c>
      <c r="K110" s="58"/>
      <c r="L110" s="71"/>
    </row>
    <row r="111" spans="2:12" x14ac:dyDescent="0.3">
      <c r="B111" s="79" t="s">
        <v>81</v>
      </c>
      <c r="C111" s="79"/>
      <c r="D111" s="83"/>
      <c r="E111" s="81">
        <f t="shared" si="24"/>
        <v>0</v>
      </c>
      <c r="F111" s="81">
        <f t="shared" si="24"/>
        <v>0</v>
      </c>
      <c r="G111" s="81">
        <f t="shared" si="24"/>
        <v>0</v>
      </c>
      <c r="H111" s="81">
        <f t="shared" si="24"/>
        <v>0</v>
      </c>
      <c r="I111" s="81">
        <f t="shared" si="24"/>
        <v>0</v>
      </c>
      <c r="J111" s="81">
        <f t="shared" si="24"/>
        <v>0</v>
      </c>
      <c r="K111" s="58"/>
      <c r="L111" s="71"/>
    </row>
    <row r="112" spans="2:12" x14ac:dyDescent="0.3">
      <c r="B112" s="79" t="s">
        <v>82</v>
      </c>
      <c r="C112" s="79"/>
      <c r="D112" s="83"/>
      <c r="E112" s="81">
        <f t="shared" si="24"/>
        <v>0</v>
      </c>
      <c r="F112" s="81">
        <f t="shared" si="24"/>
        <v>0</v>
      </c>
      <c r="G112" s="81">
        <f t="shared" si="24"/>
        <v>0</v>
      </c>
      <c r="H112" s="81">
        <f t="shared" si="24"/>
        <v>0</v>
      </c>
      <c r="I112" s="81">
        <f t="shared" si="24"/>
        <v>0</v>
      </c>
      <c r="J112" s="81">
        <f t="shared" si="24"/>
        <v>0</v>
      </c>
      <c r="K112" s="58"/>
      <c r="L112" s="71"/>
    </row>
    <row r="113" spans="2:12" x14ac:dyDescent="0.3">
      <c r="B113" s="79" t="s">
        <v>83</v>
      </c>
      <c r="C113" s="79"/>
      <c r="D113" s="83"/>
      <c r="E113" s="81">
        <f t="shared" si="24"/>
        <v>0</v>
      </c>
      <c r="F113" s="81">
        <f t="shared" si="24"/>
        <v>0</v>
      </c>
      <c r="G113" s="81">
        <f t="shared" si="24"/>
        <v>0</v>
      </c>
      <c r="H113" s="81">
        <f t="shared" si="24"/>
        <v>0</v>
      </c>
      <c r="I113" s="81">
        <f t="shared" si="24"/>
        <v>0</v>
      </c>
      <c r="J113" s="81">
        <f t="shared" si="24"/>
        <v>0</v>
      </c>
      <c r="K113" s="58"/>
      <c r="L113" s="71"/>
    </row>
    <row r="114" spans="2:12" x14ac:dyDescent="0.3">
      <c r="B114" s="79" t="s">
        <v>84</v>
      </c>
      <c r="C114" s="79"/>
      <c r="D114" s="83"/>
      <c r="E114" s="81">
        <f t="shared" si="24"/>
        <v>0</v>
      </c>
      <c r="F114" s="81">
        <f t="shared" si="24"/>
        <v>0</v>
      </c>
      <c r="G114" s="81">
        <f t="shared" si="24"/>
        <v>0</v>
      </c>
      <c r="H114" s="81">
        <f t="shared" si="24"/>
        <v>0</v>
      </c>
      <c r="I114" s="81">
        <f t="shared" si="24"/>
        <v>0</v>
      </c>
      <c r="J114" s="81">
        <f t="shared" si="24"/>
        <v>0</v>
      </c>
      <c r="K114" s="58"/>
      <c r="L114" s="71"/>
    </row>
    <row r="115" spans="2:12" x14ac:dyDescent="0.3">
      <c r="B115" s="79" t="s">
        <v>85</v>
      </c>
      <c r="C115" s="79"/>
      <c r="D115" s="83"/>
      <c r="E115" s="81">
        <f t="shared" si="24"/>
        <v>0</v>
      </c>
      <c r="F115" s="81">
        <f t="shared" si="24"/>
        <v>0</v>
      </c>
      <c r="G115" s="81">
        <f t="shared" si="24"/>
        <v>0</v>
      </c>
      <c r="H115" s="81">
        <f t="shared" si="24"/>
        <v>0</v>
      </c>
      <c r="I115" s="81">
        <f t="shared" si="24"/>
        <v>0</v>
      </c>
      <c r="J115" s="81">
        <f t="shared" si="24"/>
        <v>0</v>
      </c>
      <c r="K115" s="58"/>
      <c r="L115" s="71"/>
    </row>
    <row r="116" spans="2:12" x14ac:dyDescent="0.3">
      <c r="B116" s="79" t="s">
        <v>86</v>
      </c>
      <c r="C116" s="79"/>
      <c r="D116" s="83"/>
      <c r="E116" s="81">
        <f t="shared" si="24"/>
        <v>0</v>
      </c>
      <c r="F116" s="81">
        <f t="shared" si="24"/>
        <v>0</v>
      </c>
      <c r="G116" s="81">
        <f t="shared" si="24"/>
        <v>0</v>
      </c>
      <c r="H116" s="81">
        <f t="shared" si="24"/>
        <v>0</v>
      </c>
      <c r="I116" s="81">
        <f t="shared" si="24"/>
        <v>0</v>
      </c>
      <c r="J116" s="81">
        <f t="shared" si="24"/>
        <v>0</v>
      </c>
      <c r="K116" s="58"/>
      <c r="L116" s="71"/>
    </row>
    <row r="117" spans="2:12" x14ac:dyDescent="0.3">
      <c r="B117" s="79" t="s">
        <v>78</v>
      </c>
      <c r="C117" s="79"/>
      <c r="D117" s="83"/>
      <c r="E117" s="81">
        <f t="shared" si="24"/>
        <v>0</v>
      </c>
      <c r="F117" s="81">
        <f t="shared" si="24"/>
        <v>0</v>
      </c>
      <c r="G117" s="81">
        <f t="shared" si="24"/>
        <v>0</v>
      </c>
      <c r="H117" s="81">
        <f t="shared" si="24"/>
        <v>0</v>
      </c>
      <c r="I117" s="81">
        <f t="shared" si="24"/>
        <v>0</v>
      </c>
      <c r="J117" s="81">
        <f t="shared" si="24"/>
        <v>0</v>
      </c>
      <c r="K117" s="58"/>
      <c r="L117" s="71"/>
    </row>
    <row r="118" spans="2:12" x14ac:dyDescent="0.3">
      <c r="B118" s="79"/>
      <c r="C118" s="79"/>
      <c r="D118" s="79"/>
      <c r="E118" s="79"/>
      <c r="F118" s="79"/>
      <c r="G118" s="79"/>
      <c r="H118" s="79"/>
      <c r="I118" s="79"/>
      <c r="J118" s="79"/>
      <c r="K118" s="58"/>
      <c r="L118" s="71"/>
    </row>
    <row r="119" spans="2:12" x14ac:dyDescent="0.3">
      <c r="B119" s="79" t="s">
        <v>88</v>
      </c>
      <c r="C119" s="79"/>
      <c r="D119" s="83"/>
      <c r="E119" s="81">
        <f t="shared" ref="E119:J119" si="25">IFERROR(E87/UNITS/12,0)</f>
        <v>0</v>
      </c>
      <c r="F119" s="81">
        <f t="shared" si="25"/>
        <v>0</v>
      </c>
      <c r="G119" s="81">
        <f t="shared" si="25"/>
        <v>0</v>
      </c>
      <c r="H119" s="81">
        <f t="shared" si="25"/>
        <v>0</v>
      </c>
      <c r="I119" s="81">
        <f t="shared" si="25"/>
        <v>0</v>
      </c>
      <c r="J119" s="81">
        <f t="shared" si="25"/>
        <v>0</v>
      </c>
      <c r="K119" s="58"/>
      <c r="L119" s="71"/>
    </row>
    <row r="120" spans="2:12" x14ac:dyDescent="0.3">
      <c r="B120" s="79" t="s">
        <v>87</v>
      </c>
      <c r="C120" s="79"/>
      <c r="D120" s="82"/>
      <c r="E120" s="82">
        <f t="shared" ref="E120:J120" si="26">IF(E116=0,0,E119/E116)</f>
        <v>0</v>
      </c>
      <c r="F120" s="82">
        <f t="shared" si="26"/>
        <v>0</v>
      </c>
      <c r="G120" s="82">
        <f t="shared" si="26"/>
        <v>0</v>
      </c>
      <c r="H120" s="82">
        <f t="shared" si="26"/>
        <v>0</v>
      </c>
      <c r="I120" s="82">
        <f t="shared" si="26"/>
        <v>0</v>
      </c>
      <c r="J120" s="82">
        <f t="shared" si="26"/>
        <v>0</v>
      </c>
      <c r="K120" s="58"/>
      <c r="L120" s="71"/>
    </row>
    <row r="121" spans="2:12" x14ac:dyDescent="0.3">
      <c r="B121" s="79" t="s">
        <v>89</v>
      </c>
      <c r="C121" s="79"/>
      <c r="D121" s="83"/>
      <c r="E121" s="81">
        <f t="shared" ref="E121:J121" si="27">IFERROR(E89/UNITS/12,0)</f>
        <v>0</v>
      </c>
      <c r="F121" s="81">
        <f t="shared" si="27"/>
        <v>0</v>
      </c>
      <c r="G121" s="81">
        <f t="shared" si="27"/>
        <v>0</v>
      </c>
      <c r="H121" s="81">
        <f t="shared" si="27"/>
        <v>0</v>
      </c>
      <c r="I121" s="81">
        <f t="shared" si="27"/>
        <v>0</v>
      </c>
      <c r="J121" s="81">
        <f t="shared" si="27"/>
        <v>0</v>
      </c>
      <c r="K121" s="58"/>
      <c r="L121" s="71"/>
    </row>
    <row r="124" spans="2:12" ht="18" x14ac:dyDescent="0.35">
      <c r="B124" s="115"/>
    </row>
  </sheetData>
  <mergeCells count="3">
    <mergeCell ref="D7:E7"/>
    <mergeCell ref="F7:G7"/>
    <mergeCell ref="H7:I7"/>
  </mergeCells>
  <conditionalFormatting sqref="F24 E17:H17 E122:G1048576 F20:K20 H22:K24 F22:G23 K54 F25:K31 E90:G92 E102:G102 E106:G108 E103:E105 E93:J101 D33:D40 D55:D56 D50:D52 F33:K40 F50:K52 F55:K56 E23:E29 F58:K61 D58:D61 E60:E61 E62:G75 D42:K45">
    <cfRule type="expression" dxfId="41" priority="44">
      <formula>"bold"</formula>
    </cfRule>
  </conditionalFormatting>
  <conditionalFormatting sqref="D17">
    <cfRule type="expression" dxfId="40" priority="43">
      <formula>"bold"</formula>
    </cfRule>
  </conditionalFormatting>
  <conditionalFormatting sqref="F47:K47">
    <cfRule type="expression" dxfId="39" priority="42">
      <formula>"bold"</formula>
    </cfRule>
  </conditionalFormatting>
  <conditionalFormatting sqref="E18:G18">
    <cfRule type="expression" dxfId="38" priority="41">
      <formula>"bold"</formula>
    </cfRule>
  </conditionalFormatting>
  <conditionalFormatting sqref="F49:K49">
    <cfRule type="expression" dxfId="37" priority="40">
      <formula>"bold"</formula>
    </cfRule>
  </conditionalFormatting>
  <conditionalFormatting sqref="F48:K48">
    <cfRule type="expression" dxfId="36" priority="37">
      <formula>"bold"</formula>
    </cfRule>
  </conditionalFormatting>
  <conditionalFormatting sqref="F32:K32">
    <cfRule type="expression" dxfId="35" priority="39">
      <formula>"bold"</formula>
    </cfRule>
  </conditionalFormatting>
  <conditionalFormatting sqref="F57:K57">
    <cfRule type="expression" dxfId="34" priority="36">
      <formula>"bold"</formula>
    </cfRule>
  </conditionalFormatting>
  <conditionalFormatting sqref="F41:K41">
    <cfRule type="expression" dxfId="33" priority="38">
      <formula>"bold"</formula>
    </cfRule>
  </conditionalFormatting>
  <conditionalFormatting sqref="F19:K19">
    <cfRule type="expression" dxfId="32" priority="35">
      <formula>"bold"</formula>
    </cfRule>
  </conditionalFormatting>
  <conditionalFormatting sqref="F26:J26">
    <cfRule type="expression" dxfId="31" priority="34">
      <formula>"bold"</formula>
    </cfRule>
  </conditionalFormatting>
  <conditionalFormatting sqref="F21:K21">
    <cfRule type="expression" dxfId="30" priority="32">
      <formula>"bold"</formula>
    </cfRule>
  </conditionalFormatting>
  <conditionalFormatting sqref="F54:I54">
    <cfRule type="expression" dxfId="29" priority="31">
      <formula>"bold"</formula>
    </cfRule>
  </conditionalFormatting>
  <conditionalFormatting sqref="F53:K53">
    <cfRule type="expression" dxfId="28" priority="30">
      <formula>"bold"</formula>
    </cfRule>
  </conditionalFormatting>
  <conditionalFormatting sqref="E32">
    <cfRule type="expression" dxfId="27" priority="15">
      <formula>"bold"</formula>
    </cfRule>
  </conditionalFormatting>
  <conditionalFormatting sqref="G93:J101">
    <cfRule type="expression" dxfId="26" priority="29">
      <formula>"bold"</formula>
    </cfRule>
  </conditionalFormatting>
  <conditionalFormatting sqref="D20 D22:D31">
    <cfRule type="expression" dxfId="25" priority="28">
      <formula>"bold"</formula>
    </cfRule>
  </conditionalFormatting>
  <conditionalFormatting sqref="D47">
    <cfRule type="expression" dxfId="24" priority="27">
      <formula>"bold"</formula>
    </cfRule>
  </conditionalFormatting>
  <conditionalFormatting sqref="D49">
    <cfRule type="expression" dxfId="23" priority="26">
      <formula>"bold"</formula>
    </cfRule>
  </conditionalFormatting>
  <conditionalFormatting sqref="D48">
    <cfRule type="expression" dxfId="22" priority="23">
      <formula>"bold"</formula>
    </cfRule>
  </conditionalFormatting>
  <conditionalFormatting sqref="D32">
    <cfRule type="expression" dxfId="21" priority="25">
      <formula>"bold"</formula>
    </cfRule>
  </conditionalFormatting>
  <conditionalFormatting sqref="D57">
    <cfRule type="expression" dxfId="20" priority="22">
      <formula>"bold"</formula>
    </cfRule>
  </conditionalFormatting>
  <conditionalFormatting sqref="D41">
    <cfRule type="expression" dxfId="19" priority="24">
      <formula>"bold"</formula>
    </cfRule>
  </conditionalFormatting>
  <conditionalFormatting sqref="D26">
    <cfRule type="expression" dxfId="18" priority="21">
      <formula>"bold"</formula>
    </cfRule>
  </conditionalFormatting>
  <conditionalFormatting sqref="D21">
    <cfRule type="expression" dxfId="17" priority="19">
      <formula>"bold"</formula>
    </cfRule>
  </conditionalFormatting>
  <conditionalFormatting sqref="D54">
    <cfRule type="expression" dxfId="16" priority="18">
      <formula>"bold"</formula>
    </cfRule>
  </conditionalFormatting>
  <conditionalFormatting sqref="D53">
    <cfRule type="expression" dxfId="15" priority="17">
      <formula>"bold"</formula>
    </cfRule>
  </conditionalFormatting>
  <conditionalFormatting sqref="E20 E22 E30:E31">
    <cfRule type="expression" dxfId="14" priority="16">
      <formula>"bold"</formula>
    </cfRule>
  </conditionalFormatting>
  <conditionalFormatting sqref="E48">
    <cfRule type="expression" dxfId="13" priority="13">
      <formula>"bold"</formula>
    </cfRule>
  </conditionalFormatting>
  <conditionalFormatting sqref="E57">
    <cfRule type="expression" dxfId="12" priority="12">
      <formula>"bold"</formula>
    </cfRule>
  </conditionalFormatting>
  <conditionalFormatting sqref="E41">
    <cfRule type="expression" dxfId="11" priority="14">
      <formula>"bold"</formula>
    </cfRule>
  </conditionalFormatting>
  <conditionalFormatting sqref="J54">
    <cfRule type="expression" dxfId="10" priority="11">
      <formula>"bold"</formula>
    </cfRule>
  </conditionalFormatting>
  <conditionalFormatting sqref="G103:J105">
    <cfRule type="expression" dxfId="9" priority="9">
      <formula>"bold"</formula>
    </cfRule>
  </conditionalFormatting>
  <conditionalFormatting sqref="F103:J105">
    <cfRule type="expression" dxfId="8" priority="10">
      <formula>"bold"</formula>
    </cfRule>
  </conditionalFormatting>
  <conditionalFormatting sqref="E21">
    <cfRule type="expression" dxfId="7" priority="8">
      <formula>"bold"</formula>
    </cfRule>
  </conditionalFormatting>
  <conditionalFormatting sqref="E33:E40">
    <cfRule type="expression" dxfId="6" priority="7">
      <formula>"bold"</formula>
    </cfRule>
  </conditionalFormatting>
  <conditionalFormatting sqref="E47">
    <cfRule type="expression" dxfId="5" priority="6">
      <formula>"bold"</formula>
    </cfRule>
  </conditionalFormatting>
  <conditionalFormatting sqref="E49:E56">
    <cfRule type="expression" dxfId="4" priority="5">
      <formula>"bold"</formula>
    </cfRule>
  </conditionalFormatting>
  <conditionalFormatting sqref="E58:E59">
    <cfRule type="expression" dxfId="3" priority="4">
      <formula>"bold"</formula>
    </cfRule>
  </conditionalFormatting>
  <conditionalFormatting sqref="F46:K46">
    <cfRule type="expression" dxfId="2" priority="3">
      <formula>"bold"</formula>
    </cfRule>
  </conditionalFormatting>
  <conditionalFormatting sqref="D46">
    <cfRule type="expression" dxfId="1" priority="2">
      <formula>"bold"</formula>
    </cfRule>
  </conditionalFormatting>
  <conditionalFormatting sqref="E46">
    <cfRule type="expression" dxfId="0" priority="1">
      <formula>"bold"</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51"/>
  <sheetViews>
    <sheetView tabSelected="1" topLeftCell="B1" zoomScale="130" zoomScaleNormal="130" workbookViewId="0">
      <selection activeCell="B1" sqref="B1"/>
    </sheetView>
  </sheetViews>
  <sheetFormatPr defaultColWidth="9.109375" defaultRowHeight="14.4" x14ac:dyDescent="0.3"/>
  <cols>
    <col min="1" max="1" width="0" style="88" hidden="1" customWidth="1"/>
    <col min="2" max="2" width="34.33203125" style="89" customWidth="1"/>
    <col min="3" max="3" width="73.6640625" style="98" customWidth="1"/>
    <col min="4" max="16384" width="9.109375" style="88"/>
  </cols>
  <sheetData>
    <row r="2" spans="1:3" x14ac:dyDescent="0.3">
      <c r="C2" s="90" t="s">
        <v>73</v>
      </c>
    </row>
    <row r="3" spans="1:3" x14ac:dyDescent="0.3">
      <c r="B3" s="91" t="s">
        <v>98</v>
      </c>
      <c r="C3" s="92"/>
    </row>
    <row r="4" spans="1:3" x14ac:dyDescent="0.3">
      <c r="B4" s="93" t="s">
        <v>57</v>
      </c>
      <c r="C4" s="94" t="s">
        <v>139</v>
      </c>
    </row>
    <row r="5" spans="1:3" x14ac:dyDescent="0.3">
      <c r="B5" s="93" t="s">
        <v>140</v>
      </c>
      <c r="C5" s="94" t="s">
        <v>141</v>
      </c>
    </row>
    <row r="6" spans="1:3" x14ac:dyDescent="0.3">
      <c r="B6" s="93" t="s">
        <v>136</v>
      </c>
      <c r="C6" s="94" t="s">
        <v>141</v>
      </c>
    </row>
    <row r="7" spans="1:3" x14ac:dyDescent="0.3">
      <c r="C7" s="95"/>
    </row>
    <row r="8" spans="1:3" ht="43.2" x14ac:dyDescent="0.3">
      <c r="B8" s="93" t="s">
        <v>121</v>
      </c>
      <c r="C8" s="94" t="s">
        <v>122</v>
      </c>
    </row>
    <row r="9" spans="1:3" ht="28.8" x14ac:dyDescent="0.3">
      <c r="B9" s="93" t="s">
        <v>123</v>
      </c>
      <c r="C9" s="94" t="s">
        <v>124</v>
      </c>
    </row>
    <row r="10" spans="1:3" x14ac:dyDescent="0.3">
      <c r="C10" s="95"/>
    </row>
    <row r="11" spans="1:3" s="89" customFormat="1" x14ac:dyDescent="0.3">
      <c r="A11" s="96">
        <v>40000</v>
      </c>
      <c r="B11" s="97" t="s">
        <v>16</v>
      </c>
      <c r="C11" s="98"/>
    </row>
    <row r="12" spans="1:3" s="89" customFormat="1" x14ac:dyDescent="0.3">
      <c r="A12" s="96"/>
      <c r="B12" s="42" t="s">
        <v>59</v>
      </c>
      <c r="C12" s="98"/>
    </row>
    <row r="13" spans="1:3" s="89" customFormat="1" ht="45" customHeight="1" x14ac:dyDescent="0.3">
      <c r="A13" s="96">
        <v>46100</v>
      </c>
      <c r="B13" s="93" t="s">
        <v>17</v>
      </c>
      <c r="C13" s="94" t="s">
        <v>99</v>
      </c>
    </row>
    <row r="14" spans="1:3" s="89" customFormat="1" ht="45" customHeight="1" x14ac:dyDescent="0.3">
      <c r="A14" s="96">
        <v>46130</v>
      </c>
      <c r="B14" s="93" t="s">
        <v>18</v>
      </c>
      <c r="C14" s="99" t="s">
        <v>127</v>
      </c>
    </row>
    <row r="15" spans="1:3" s="89" customFormat="1" x14ac:dyDescent="0.3">
      <c r="A15" s="96"/>
      <c r="B15" s="37" t="s">
        <v>117</v>
      </c>
      <c r="C15" s="94"/>
    </row>
    <row r="16" spans="1:3" s="89" customFormat="1" ht="45" customHeight="1" x14ac:dyDescent="0.3">
      <c r="A16" s="96">
        <v>48100</v>
      </c>
      <c r="B16" s="100" t="s">
        <v>19</v>
      </c>
      <c r="C16" s="94" t="s">
        <v>100</v>
      </c>
    </row>
    <row r="17" spans="1:3" s="89" customFormat="1" x14ac:dyDescent="0.3">
      <c r="A17" s="96">
        <v>48600</v>
      </c>
      <c r="B17" s="100" t="s">
        <v>20</v>
      </c>
      <c r="C17" s="94" t="s">
        <v>62</v>
      </c>
    </row>
    <row r="18" spans="1:3" s="89" customFormat="1" ht="30" customHeight="1" x14ac:dyDescent="0.3">
      <c r="A18" s="96">
        <v>48700</v>
      </c>
      <c r="B18" s="100" t="s">
        <v>21</v>
      </c>
      <c r="C18" s="94" t="s">
        <v>101</v>
      </c>
    </row>
    <row r="19" spans="1:3" s="89" customFormat="1" ht="30" customHeight="1" x14ac:dyDescent="0.3">
      <c r="A19" s="96"/>
      <c r="B19" s="100" t="s">
        <v>76</v>
      </c>
      <c r="C19" s="94" t="s">
        <v>74</v>
      </c>
    </row>
    <row r="20" spans="1:3" s="89" customFormat="1" ht="30" customHeight="1" x14ac:dyDescent="0.3">
      <c r="A20" s="96">
        <v>48900</v>
      </c>
      <c r="B20" s="100" t="s">
        <v>22</v>
      </c>
      <c r="C20" s="94" t="s">
        <v>102</v>
      </c>
    </row>
    <row r="21" spans="1:3" s="89" customFormat="1" x14ac:dyDescent="0.3">
      <c r="A21" s="96">
        <v>49910</v>
      </c>
      <c r="B21" s="100" t="s">
        <v>23</v>
      </c>
      <c r="C21" s="94" t="s">
        <v>103</v>
      </c>
    </row>
    <row r="22" spans="1:3" s="89" customFormat="1" x14ac:dyDescent="0.3">
      <c r="A22" s="96">
        <v>49970</v>
      </c>
      <c r="B22" s="100" t="s">
        <v>24</v>
      </c>
      <c r="C22" s="94" t="s">
        <v>104</v>
      </c>
    </row>
    <row r="23" spans="1:3" s="89" customFormat="1" x14ac:dyDescent="0.3">
      <c r="A23" s="96"/>
      <c r="B23" s="37" t="s">
        <v>75</v>
      </c>
      <c r="C23" s="94"/>
    </row>
    <row r="24" spans="1:3" s="89" customFormat="1" x14ac:dyDescent="0.3">
      <c r="A24" s="101">
        <v>71200</v>
      </c>
      <c r="B24" s="100" t="s">
        <v>148</v>
      </c>
      <c r="C24" s="94" t="s">
        <v>149</v>
      </c>
    </row>
    <row r="25" spans="1:3" s="89" customFormat="1" ht="30" customHeight="1" x14ac:dyDescent="0.3">
      <c r="A25" s="101">
        <v>71400</v>
      </c>
      <c r="B25" s="100" t="s">
        <v>29</v>
      </c>
      <c r="C25" s="94" t="s">
        <v>63</v>
      </c>
    </row>
    <row r="26" spans="1:3" s="89" customFormat="1" x14ac:dyDescent="0.3">
      <c r="A26" s="101">
        <v>71800</v>
      </c>
      <c r="B26" s="100" t="s">
        <v>30</v>
      </c>
      <c r="C26" s="94" t="s">
        <v>64</v>
      </c>
    </row>
    <row r="27" spans="1:3" s="89" customFormat="1" ht="30" customHeight="1" x14ac:dyDescent="0.3">
      <c r="A27" s="101">
        <v>72100</v>
      </c>
      <c r="B27" s="100" t="s">
        <v>31</v>
      </c>
      <c r="C27" s="94" t="s">
        <v>65</v>
      </c>
    </row>
    <row r="28" spans="1:3" s="89" customFormat="1" x14ac:dyDescent="0.3">
      <c r="A28" s="101">
        <v>75200</v>
      </c>
      <c r="B28" s="100" t="s">
        <v>51</v>
      </c>
      <c r="C28" s="94" t="s">
        <v>66</v>
      </c>
    </row>
    <row r="29" spans="1:3" s="89" customFormat="1" ht="30" customHeight="1" x14ac:dyDescent="0.3">
      <c r="A29" s="101">
        <v>77400</v>
      </c>
      <c r="B29" s="100" t="s">
        <v>50</v>
      </c>
      <c r="C29" s="94" t="s">
        <v>67</v>
      </c>
    </row>
    <row r="30" spans="1:3" s="89" customFormat="1" x14ac:dyDescent="0.3">
      <c r="A30" s="101">
        <v>79200</v>
      </c>
      <c r="B30" s="100" t="s">
        <v>49</v>
      </c>
      <c r="C30" s="94" t="s">
        <v>146</v>
      </c>
    </row>
    <row r="31" spans="1:3" s="89" customFormat="1" ht="30" customHeight="1" x14ac:dyDescent="0.3">
      <c r="A31" s="101">
        <v>55200</v>
      </c>
      <c r="B31" s="100" t="s">
        <v>32</v>
      </c>
      <c r="C31" s="94" t="s">
        <v>68</v>
      </c>
    </row>
    <row r="32" spans="1:3" s="89" customFormat="1" x14ac:dyDescent="0.3">
      <c r="A32" s="101"/>
      <c r="B32" s="43" t="s">
        <v>54</v>
      </c>
      <c r="C32" s="94"/>
    </row>
    <row r="33" spans="1:4" s="89" customFormat="1" ht="43.2" x14ac:dyDescent="0.3">
      <c r="A33" s="101">
        <v>82200</v>
      </c>
      <c r="B33" s="100" t="s">
        <v>118</v>
      </c>
      <c r="C33" s="102" t="s">
        <v>147</v>
      </c>
      <c r="D33" s="88"/>
    </row>
    <row r="34" spans="1:4" s="89" customFormat="1" x14ac:dyDescent="0.3">
      <c r="A34" s="101">
        <v>82600</v>
      </c>
      <c r="B34" s="100" t="s">
        <v>33</v>
      </c>
      <c r="C34" s="94" t="s">
        <v>105</v>
      </c>
      <c r="D34" s="88"/>
    </row>
    <row r="35" spans="1:4" s="89" customFormat="1" x14ac:dyDescent="0.3">
      <c r="A35" s="101">
        <v>84300</v>
      </c>
      <c r="B35" s="100" t="s">
        <v>34</v>
      </c>
      <c r="C35" s="99" t="s">
        <v>106</v>
      </c>
      <c r="D35" s="88"/>
    </row>
    <row r="36" spans="1:4" s="89" customFormat="1" x14ac:dyDescent="0.3">
      <c r="A36" s="101">
        <v>85940</v>
      </c>
      <c r="B36" s="100" t="s">
        <v>35</v>
      </c>
      <c r="C36" s="94" t="s">
        <v>69</v>
      </c>
      <c r="D36" s="88"/>
    </row>
    <row r="37" spans="1:4" s="89" customFormat="1" ht="28.8" x14ac:dyDescent="0.3">
      <c r="A37" s="101">
        <v>85900</v>
      </c>
      <c r="B37" s="100" t="s">
        <v>114</v>
      </c>
      <c r="C37" s="94" t="s">
        <v>115</v>
      </c>
      <c r="D37" s="88"/>
    </row>
    <row r="38" spans="1:4" s="89" customFormat="1" x14ac:dyDescent="0.3">
      <c r="A38" s="101">
        <v>83110</v>
      </c>
      <c r="B38" s="100" t="s">
        <v>55</v>
      </c>
      <c r="C38" s="94" t="s">
        <v>107</v>
      </c>
      <c r="D38" s="88"/>
    </row>
    <row r="39" spans="1:4" s="89" customFormat="1" x14ac:dyDescent="0.3">
      <c r="A39" s="101"/>
      <c r="B39" s="43" t="s">
        <v>56</v>
      </c>
      <c r="C39" s="94"/>
      <c r="D39" s="88"/>
    </row>
    <row r="40" spans="1:4" s="89" customFormat="1" ht="45" customHeight="1" x14ac:dyDescent="0.3">
      <c r="A40" s="101">
        <v>55400</v>
      </c>
      <c r="B40" s="100" t="s">
        <v>48</v>
      </c>
      <c r="C40" s="94" t="s">
        <v>70</v>
      </c>
      <c r="D40" s="88"/>
    </row>
    <row r="41" spans="1:4" s="89" customFormat="1" ht="43.2" x14ac:dyDescent="0.3">
      <c r="A41" s="101">
        <v>66400</v>
      </c>
      <c r="B41" s="100" t="s">
        <v>36</v>
      </c>
      <c r="C41" s="94" t="s">
        <v>125</v>
      </c>
    </row>
    <row r="42" spans="1:4" s="89" customFormat="1" x14ac:dyDescent="0.3">
      <c r="A42" s="103">
        <v>73420</v>
      </c>
      <c r="B42" s="104" t="s">
        <v>93</v>
      </c>
      <c r="C42" s="94" t="s">
        <v>108</v>
      </c>
    </row>
    <row r="43" spans="1:4" s="89" customFormat="1" ht="45" customHeight="1" x14ac:dyDescent="0.3">
      <c r="A43" s="101">
        <v>66800</v>
      </c>
      <c r="B43" s="100" t="s">
        <v>37</v>
      </c>
      <c r="C43" s="94" t="s">
        <v>126</v>
      </c>
    </row>
    <row r="44" spans="1:4" s="89" customFormat="1" ht="30" customHeight="1" x14ac:dyDescent="0.3">
      <c r="A44" s="101">
        <v>66860</v>
      </c>
      <c r="B44" s="100" t="s">
        <v>38</v>
      </c>
      <c r="C44" s="94" t="s">
        <v>133</v>
      </c>
    </row>
    <row r="45" spans="1:4" s="89" customFormat="1" ht="86.4" x14ac:dyDescent="0.3">
      <c r="A45" s="101">
        <v>67500</v>
      </c>
      <c r="B45" s="100" t="s">
        <v>39</v>
      </c>
      <c r="C45" s="94" t="s">
        <v>134</v>
      </c>
    </row>
    <row r="46" spans="1:4" s="89" customFormat="1" x14ac:dyDescent="0.3">
      <c r="A46" s="101">
        <v>67590</v>
      </c>
      <c r="B46" s="100" t="s">
        <v>91</v>
      </c>
      <c r="C46" s="99" t="s">
        <v>109</v>
      </c>
    </row>
    <row r="47" spans="1:4" s="89" customFormat="1" ht="30" customHeight="1" x14ac:dyDescent="0.3">
      <c r="A47" s="101">
        <v>68500</v>
      </c>
      <c r="B47" s="100" t="s">
        <v>40</v>
      </c>
      <c r="C47" s="94" t="s">
        <v>110</v>
      </c>
    </row>
    <row r="48" spans="1:4" s="89" customFormat="1" x14ac:dyDescent="0.3">
      <c r="A48" s="101"/>
      <c r="B48" s="43" t="s">
        <v>53</v>
      </c>
      <c r="C48" s="94"/>
    </row>
    <row r="49" spans="1:3" s="89" customFormat="1" ht="30" customHeight="1" x14ac:dyDescent="0.3">
      <c r="A49" s="101">
        <v>52400</v>
      </c>
      <c r="B49" s="100" t="s">
        <v>27</v>
      </c>
      <c r="C49" s="94" t="s">
        <v>71</v>
      </c>
    </row>
    <row r="50" spans="1:3" s="89" customFormat="1" ht="14.25" customHeight="1" x14ac:dyDescent="0.3">
      <c r="A50" s="101">
        <v>68300</v>
      </c>
      <c r="B50" s="100" t="s">
        <v>28</v>
      </c>
      <c r="C50" s="94" t="s">
        <v>72</v>
      </c>
    </row>
    <row r="51" spans="1:3" x14ac:dyDescent="0.3">
      <c r="A51" s="58"/>
      <c r="B51" s="105"/>
    </row>
  </sheetData>
  <pageMargins left="0.11811023622047245" right="0.11811023622047245" top="0.35433070866141736" bottom="0.35433070866141736" header="0.31496062992125984" footer="0.11811023622047245"/>
  <pageSetup paperSize="5" scale="6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Account Description</vt:lpstr>
      <vt:lpstr>Template!UNITS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 Housing</dc:creator>
  <cp:lastModifiedBy>Pain, Mark</cp:lastModifiedBy>
  <cp:lastPrinted>2018-08-23T21:17:21Z</cp:lastPrinted>
  <dcterms:created xsi:type="dcterms:W3CDTF">2018-07-25T20:54:20Z</dcterms:created>
  <dcterms:modified xsi:type="dcterms:W3CDTF">2026-03-05T21:44:44Z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ECM4_4866405</vt:lpwstr>
  </property>
  <property fmtid="{D5CDD505-2E9C-101B-9397-08002B2CF9AE}" pid="3" name="DISProperties">
    <vt:lpwstr>DISdDocName,DIScgiUrl,DISdUser,DISdID,DISidcName,DISTaskPaneUrl</vt:lpwstr>
  </property>
  <property fmtid="{D5CDD505-2E9C-101B-9397-08002B2CF9AE}" pid="4" name="DIScgiUrl">
    <vt:lpwstr>http://wccm1.bchousing.org/cs/idcplg</vt:lpwstr>
  </property>
  <property fmtid="{D5CDD505-2E9C-101B-9397-08002B2CF9AE}" pid="5" name="DISdUser">
    <vt:lpwstr>mluc</vt:lpwstr>
  </property>
  <property fmtid="{D5CDD505-2E9C-101B-9397-08002B2CF9AE}" pid="6" name="DISdID">
    <vt:lpwstr>5614625</vt:lpwstr>
  </property>
  <property fmtid="{D5CDD505-2E9C-101B-9397-08002B2CF9AE}" pid="7" name="DISidcName">
    <vt:lpwstr>wccwl1bchousingorg16200</vt:lpwstr>
  </property>
  <property fmtid="{D5CDD505-2E9C-101B-9397-08002B2CF9AE}" pid="8" name="DISTaskPaneUrl">
    <vt:lpwstr>http://wccm1.bchousing.org/cs/idcplg?IdcService=DESKTOP_DOC_INFO&amp;dDocName=ECM4_4866405&amp;dID=5614625&amp;ClientControlled=DocMan,taskpane&amp;coreContentOnly=1</vt:lpwstr>
  </property>
</Properties>
</file>